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SPW\PROJECTS\School Social Work_JI\Aid for Mental Health Programs\2019 Aid for MH Programs\"/>
    </mc:Choice>
  </mc:AlternateContent>
  <bookViews>
    <workbookView xWindow="0" yWindow="0" windowWidth="19200" windowHeight="7050"/>
  </bookViews>
  <sheets>
    <sheet name="Sheet1" sheetId="1" r:id="rId1"/>
  </sheets>
  <definedNames>
    <definedName name="_xlnm.Print_Area" localSheetId="0">Sheet1!$A$1:$I$95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" i="1" l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I95" i="1" l="1"/>
  <c r="K95" i="1" l="1"/>
  <c r="J95" i="1"/>
  <c r="H95" i="1"/>
  <c r="G95" i="1"/>
  <c r="F95" i="1"/>
  <c r="E95" i="1"/>
  <c r="D95" i="1"/>
</calcChain>
</file>

<file path=xl/sharedStrings.xml><?xml version="1.0" encoding="utf-8"?>
<sst xmlns="http://schemas.openxmlformats.org/spreadsheetml/2006/main" count="194" uniqueCount="108">
  <si>
    <t>Increase</t>
  </si>
  <si>
    <t>Tier 1 Eligibility</t>
  </si>
  <si>
    <t>Tier 2 Eligibility</t>
  </si>
  <si>
    <t>Total Eligibility</t>
  </si>
  <si>
    <t>Entity Code</t>
  </si>
  <si>
    <t>Entity Name</t>
  </si>
  <si>
    <t>Entity Type</t>
  </si>
  <si>
    <t>Aid for Mental Health Programs - 2018-2019 Eligibility</t>
  </si>
  <si>
    <t>Downtown Montessori</t>
  </si>
  <si>
    <t>Assumption Catholic Schools</t>
  </si>
  <si>
    <t>Messmer Catholic Schools</t>
  </si>
  <si>
    <t>New Berlin</t>
  </si>
  <si>
    <t>Independent Charter School</t>
  </si>
  <si>
    <t>Public School District</t>
  </si>
  <si>
    <t>2016-17 Costs</t>
  </si>
  <si>
    <t>2017-18 Costs</t>
  </si>
  <si>
    <t>TOTAL</t>
  </si>
  <si>
    <t>Wisconsin Department of Public Instruction</t>
  </si>
  <si>
    <t>May 24, 2019</t>
  </si>
  <si>
    <t>Cudahy</t>
  </si>
  <si>
    <t>Arcadia</t>
  </si>
  <si>
    <t>Bangor</t>
  </si>
  <si>
    <t>Baraboo</t>
  </si>
  <si>
    <t>Bayfield</t>
  </si>
  <si>
    <t>Black River Falls</t>
  </si>
  <si>
    <t>Denmark</t>
  </si>
  <si>
    <t>Elmbrook</t>
  </si>
  <si>
    <t>Holmen</t>
  </si>
  <si>
    <t>Howards Grove</t>
  </si>
  <si>
    <t>Hudson</t>
  </si>
  <si>
    <t>La Crosse</t>
  </si>
  <si>
    <t>Ladysmith</t>
  </si>
  <si>
    <t>Menomonee Falls</t>
  </si>
  <si>
    <t>Milton</t>
  </si>
  <si>
    <t>Onalaska</t>
  </si>
  <si>
    <t>Reedsburg</t>
  </si>
  <si>
    <t>Sevastopol</t>
  </si>
  <si>
    <t>South Milwaukee</t>
  </si>
  <si>
    <t>Waukesha</t>
  </si>
  <si>
    <t>Waupaca</t>
  </si>
  <si>
    <t>Wausaukee</t>
  </si>
  <si>
    <t>Wisconsin Rapids</t>
  </si>
  <si>
    <t xml:space="preserve">Adams-Friendship Area </t>
  </si>
  <si>
    <t xml:space="preserve">Appleton Area </t>
  </si>
  <si>
    <t xml:space="preserve">Beaver Dam Unified </t>
  </si>
  <si>
    <t xml:space="preserve">Chippewa Falls Area Unified </t>
  </si>
  <si>
    <t xml:space="preserve">DeForest Area </t>
  </si>
  <si>
    <t xml:space="preserve">Delavan-Darien </t>
  </si>
  <si>
    <t xml:space="preserve">East Troy Community </t>
  </si>
  <si>
    <t xml:space="preserve">Eau Claire Area </t>
  </si>
  <si>
    <t xml:space="preserve">Elkhorn Area </t>
  </si>
  <si>
    <t xml:space="preserve">Evansville Community </t>
  </si>
  <si>
    <t xml:space="preserve">Germantown </t>
  </si>
  <si>
    <t xml:space="preserve">Greendale </t>
  </si>
  <si>
    <t xml:space="preserve">Hamilton </t>
  </si>
  <si>
    <t xml:space="preserve">Ithaca </t>
  </si>
  <si>
    <t xml:space="preserve">Janesville </t>
  </si>
  <si>
    <t xml:space="preserve">Kaukauna Area </t>
  </si>
  <si>
    <t xml:space="preserve">Lake Mills Area </t>
  </si>
  <si>
    <t xml:space="preserve">Madison Metropolitan </t>
  </si>
  <si>
    <t xml:space="preserve">Marinette </t>
  </si>
  <si>
    <t xml:space="preserve">Menasha Joint </t>
  </si>
  <si>
    <t xml:space="preserve">Mequon-Thiensville </t>
  </si>
  <si>
    <t xml:space="preserve">Monona Grove </t>
  </si>
  <si>
    <t xml:space="preserve">Mount Horeb Area </t>
  </si>
  <si>
    <t xml:space="preserve">Muskego-Norway </t>
  </si>
  <si>
    <t xml:space="preserve">Neenah Joint </t>
  </si>
  <si>
    <t xml:space="preserve">Oregon </t>
  </si>
  <si>
    <t xml:space="preserve">Racine Unified </t>
  </si>
  <si>
    <t xml:space="preserve">Reedsville </t>
  </si>
  <si>
    <t xml:space="preserve">Salem </t>
  </si>
  <si>
    <t xml:space="preserve">Sauk Prairie </t>
  </si>
  <si>
    <t xml:space="preserve">Seymour Community </t>
  </si>
  <si>
    <t xml:space="preserve">Sheboygan Area </t>
  </si>
  <si>
    <t xml:space="preserve">Spooner Area </t>
  </si>
  <si>
    <t xml:space="preserve">Stoughton Area </t>
  </si>
  <si>
    <t xml:space="preserve">Unity </t>
  </si>
  <si>
    <t xml:space="preserve">Verona Area </t>
  </si>
  <si>
    <t xml:space="preserve">Watertown Unified </t>
  </si>
  <si>
    <t xml:space="preserve">Waunakee Community </t>
  </si>
  <si>
    <t xml:space="preserve">Wausau </t>
  </si>
  <si>
    <t xml:space="preserve">Wauwatosa </t>
  </si>
  <si>
    <t xml:space="preserve">Whitnall </t>
  </si>
  <si>
    <t>Brown Deer</t>
  </si>
  <si>
    <t xml:space="preserve">D C Everest Area </t>
  </si>
  <si>
    <t>Gale-Ettrick-Trempealeau</t>
  </si>
  <si>
    <t>Green Bay Area Public</t>
  </si>
  <si>
    <t>Hartford UHS</t>
  </si>
  <si>
    <t>Private Choice School</t>
  </si>
  <si>
    <t>Milwaukee Scholars Charter</t>
  </si>
  <si>
    <t>Catholic East Elementary</t>
  </si>
  <si>
    <t>Prince of Peace</t>
  </si>
  <si>
    <t>Lac du Flambeau #1</t>
  </si>
  <si>
    <t xml:space="preserve">Manitowoc </t>
  </si>
  <si>
    <t xml:space="preserve">Medford Area </t>
  </si>
  <si>
    <t>Melrose-Mindoro</t>
  </si>
  <si>
    <t>Menominee Indian</t>
  </si>
  <si>
    <t xml:space="preserve">Middleton-Cross Plains Area </t>
  </si>
  <si>
    <t>Milwaukee</t>
  </si>
  <si>
    <t>McFarland</t>
  </si>
  <si>
    <t xml:space="preserve">Saint Francis </t>
  </si>
  <si>
    <t>De Pere</t>
  </si>
  <si>
    <t>Marshfield Unified</t>
  </si>
  <si>
    <t>Waterford Graded J1</t>
  </si>
  <si>
    <t>West Allis-West Milwaukee</t>
  </si>
  <si>
    <t>Total Elig as % of Increase</t>
  </si>
  <si>
    <t>Total Elig as % of FY18 Costs</t>
  </si>
  <si>
    <t>Tier 2 Aid as % of FY18 Costs not aided under Tier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</si>
</sst>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">
    <xf numFmtId="0" fontId="0" fillId="0" borderId="0" xfId="0"/>
    <xf numFmtId="49" fontId="0" fillId="0" borderId="0" xfId="0" applyNumberFormat="1"/>
    <xf numFmtId="43" fontId="0" fillId="0" borderId="0" xfId="1" applyNumberFormat="1" applyFont="1"/>
    <xf numFmtId="0" fontId="2" fillId="0" borderId="0" xfId="0" applyFont="1"/>
    <xf numFmtId="49" fontId="2" fillId="0" borderId="0" xfId="0" applyNumberFormat="1" applyFont="1"/>
    <xf numFmtId="0" fontId="0" fillId="0" borderId="1" xfId="0" applyBorder="1"/>
    <xf numFmtId="43" fontId="0" fillId="0" borderId="1" xfId="1" applyNumberFormat="1" applyFont="1" applyBorder="1"/>
    <xf numFmtId="0" fontId="0" fillId="0" borderId="1" xfId="0" applyNumberFormat="1" applyBorder="1"/>
    <xf numFmtId="43" fontId="0" fillId="0" borderId="2" xfId="1" applyNumberFormat="1" applyFont="1" applyBorder="1"/>
    <xf numFmtId="0" fontId="3" fillId="2" borderId="3" xfId="0" applyFont="1" applyFill="1" applyBorder="1" applyAlignment="1">
      <alignment horizontal="center"/>
    </xf>
    <xf numFmtId="43" fontId="3" fillId="2" borderId="3" xfId="1" applyNumberFormat="1" applyFont="1" applyFill="1" applyBorder="1" applyAlignment="1">
      <alignment horizontal="center"/>
    </xf>
    <xf numFmtId="43" fontId="3" fillId="2" borderId="4" xfId="1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right"/>
    </xf>
    <xf numFmtId="43" fontId="2" fillId="3" borderId="1" xfId="1" applyNumberFormat="1" applyFont="1" applyFill="1" applyBorder="1"/>
    <xf numFmtId="43" fontId="2" fillId="3" borderId="2" xfId="1" applyNumberFormat="1" applyFont="1" applyFill="1" applyBorder="1"/>
    <xf numFmtId="164" fontId="0" fillId="0" borderId="0" xfId="2" applyNumberFormat="1" applyFont="1" applyAlignment="1">
      <alignment wrapText="1"/>
    </xf>
    <xf numFmtId="164" fontId="3" fillId="2" borderId="3" xfId="2" applyNumberFormat="1" applyFont="1" applyFill="1" applyBorder="1" applyAlignment="1">
      <alignment horizontal="center" wrapText="1"/>
    </xf>
    <xf numFmtId="164" fontId="0" fillId="0" borderId="3" xfId="2" applyNumberFormat="1" applyFont="1" applyBorder="1" applyAlignment="1">
      <alignment wrapText="1"/>
    </xf>
    <xf numFmtId="164" fontId="0" fillId="0" borderId="1" xfId="2" applyNumberFormat="1" applyFont="1" applyBorder="1" applyAlignment="1">
      <alignment wrapText="1"/>
    </xf>
    <xf numFmtId="164" fontId="0" fillId="0" borderId="5" xfId="2" applyNumberFormat="1" applyFont="1" applyBorder="1" applyAlignment="1">
      <alignment wrapText="1"/>
    </xf>
  </cellXfs>
  <cellStyles count="3">
    <cellStyle name="Comma" xfId="1" builtinId="3"/>
    <cellStyle name="Normal" xfId="0" builtinId="0"/>
    <cellStyle name="Percent" xfId="2" builtinId="5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alignment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alignment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outline="0">
        <bottom style="thin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2" displayName="Table2" ref="A5:L95" totalsRowShown="0" headerRowDxfId="15" dataDxfId="13" headerRowBorderDxfId="14" tableBorderDxfId="12" headerRowCellStyle="Comma" dataCellStyle="Comma">
  <autoFilter ref="A5:L95"/>
  <tableColumns count="12">
    <tableColumn id="1" name="Entity Code" dataDxfId="11"/>
    <tableColumn id="2" name="Entity Name" dataDxfId="10"/>
    <tableColumn id="3" name="Entity Type" dataDxfId="9"/>
    <tableColumn id="4" name="2016-17 Costs" dataDxfId="8" dataCellStyle="Comma"/>
    <tableColumn id="5" name="2017-18 Costs" dataDxfId="7" dataCellStyle="Comma"/>
    <tableColumn id="6" name="Increase" dataDxfId="6" dataCellStyle="Comma"/>
    <tableColumn id="7" name="Tier 1 Eligibility" dataDxfId="5" dataCellStyle="Comma"/>
    <tableColumn id="8" name="Tier 2 Eligibility" dataDxfId="4" dataCellStyle="Comma"/>
    <tableColumn id="9" name="Total Eligibility" dataDxfId="3" dataCellStyle="Comma"/>
    <tableColumn id="10" name="Total Elig as % of Increase" dataDxfId="2" dataCellStyle="Percent">
      <calculatedColumnFormula>Table2[[#This Row],[Total Eligibility]]/Table2[[#This Row],[Increase]]</calculatedColumnFormula>
    </tableColumn>
    <tableColumn id="11" name="Total Elig as % of FY18 Costs" dataDxfId="1" dataCellStyle="Percent">
      <calculatedColumnFormula>Table2[[#This Row],[Total Eligibility]]/Table2[[#This Row],[2017-18 Costs]]</calculatedColumnFormula>
    </tableColumn>
    <tableColumn id="12" name="Tier 2 Aid as % of FY18 Costs not aided under Tier 1" dataDxfId="0" dataCellStyle="Percent">
      <calculatedColumnFormula>Table2[[#This Row],[Tier 2 Eligibility]]/(Table2[[#This Row],[2017-18 Costs]]-Table2[[#This Row],[Tier 1 Eligibility]])</calculatedColumnFormula>
    </tableColumn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5"/>
  <sheetViews>
    <sheetView tabSelected="1" workbookViewId="0">
      <pane xSplit="2" ySplit="5" topLeftCell="C83" activePane="bottomRight" state="frozen"/>
      <selection pane="topRight" activeCell="C1" sqref="C1"/>
      <selection pane="bottomLeft" activeCell="A6" sqref="A6"/>
      <selection pane="bottomRight" activeCell="M17" sqref="M17"/>
    </sheetView>
  </sheetViews>
  <sheetFormatPr defaultRowHeight="14.5" x14ac:dyDescent="0.35"/>
  <cols>
    <col min="1" max="1" width="13.453125" customWidth="1"/>
    <col min="2" max="2" width="27" bestFit="1" customWidth="1"/>
    <col min="3" max="3" width="26.453125" bestFit="1" customWidth="1"/>
    <col min="4" max="5" width="16.1796875" style="2" customWidth="1"/>
    <col min="6" max="6" width="13.26953125" style="2" bestFit="1" customWidth="1"/>
    <col min="7" max="8" width="17.81640625" style="2" customWidth="1"/>
    <col min="9" max="9" width="17.7265625" style="2" customWidth="1"/>
    <col min="10" max="12" width="17.90625" style="15" customWidth="1"/>
  </cols>
  <sheetData>
    <row r="1" spans="1:12" x14ac:dyDescent="0.35">
      <c r="A1" s="3" t="s">
        <v>17</v>
      </c>
      <c r="B1" s="3"/>
    </row>
    <row r="2" spans="1:12" x14ac:dyDescent="0.35">
      <c r="A2" s="3" t="s">
        <v>7</v>
      </c>
      <c r="B2" s="3"/>
    </row>
    <row r="3" spans="1:12" x14ac:dyDescent="0.35">
      <c r="A3" s="4" t="s">
        <v>18</v>
      </c>
      <c r="B3" s="4"/>
      <c r="C3" s="1"/>
    </row>
    <row r="5" spans="1:12" ht="41.5" customHeight="1" x14ac:dyDescent="0.35">
      <c r="A5" s="9" t="s">
        <v>4</v>
      </c>
      <c r="B5" s="9" t="s">
        <v>5</v>
      </c>
      <c r="C5" s="9" t="s">
        <v>6</v>
      </c>
      <c r="D5" s="10" t="s">
        <v>14</v>
      </c>
      <c r="E5" s="10" t="s">
        <v>15</v>
      </c>
      <c r="F5" s="10" t="s">
        <v>0</v>
      </c>
      <c r="G5" s="10" t="s">
        <v>1</v>
      </c>
      <c r="H5" s="10" t="s">
        <v>2</v>
      </c>
      <c r="I5" s="11" t="s">
        <v>3</v>
      </c>
      <c r="J5" s="16" t="s">
        <v>105</v>
      </c>
      <c r="K5" s="16" t="s">
        <v>106</v>
      </c>
      <c r="L5" s="16" t="s">
        <v>107</v>
      </c>
    </row>
    <row r="6" spans="1:12" x14ac:dyDescent="0.35">
      <c r="A6" s="5">
        <v>8101</v>
      </c>
      <c r="B6" s="5" t="s">
        <v>8</v>
      </c>
      <c r="C6" s="5" t="s">
        <v>12</v>
      </c>
      <c r="D6" s="6">
        <v>0</v>
      </c>
      <c r="E6" s="6">
        <v>8800</v>
      </c>
      <c r="F6" s="6">
        <v>8800</v>
      </c>
      <c r="G6" s="6">
        <v>4400</v>
      </c>
      <c r="H6" s="6">
        <v>112</v>
      </c>
      <c r="I6" s="8">
        <v>4512</v>
      </c>
      <c r="J6" s="17">
        <f>Table2[[#This Row],[Total Eligibility]]/Table2[[#This Row],[Increase]]</f>
        <v>0.5127272727272727</v>
      </c>
      <c r="K6" s="17">
        <f>Table2[[#This Row],[Total Eligibility]]/Table2[[#This Row],[2017-18 Costs]]</f>
        <v>0.5127272727272727</v>
      </c>
      <c r="L6" s="17">
        <f>Table2[[#This Row],[Tier 2 Eligibility]]/(Table2[[#This Row],[2017-18 Costs]]-Table2[[#This Row],[Tier 1 Eligibility]])</f>
        <v>2.5454545454545455E-2</v>
      </c>
    </row>
    <row r="7" spans="1:12" x14ac:dyDescent="0.35">
      <c r="A7" s="5">
        <v>8129</v>
      </c>
      <c r="B7" s="5" t="s">
        <v>89</v>
      </c>
      <c r="C7" s="5" t="s">
        <v>12</v>
      </c>
      <c r="D7" s="6">
        <v>31699</v>
      </c>
      <c r="E7" s="6">
        <v>34112</v>
      </c>
      <c r="F7" s="6">
        <v>2413</v>
      </c>
      <c r="G7" s="6">
        <v>1206.5</v>
      </c>
      <c r="H7" s="6">
        <v>837.5</v>
      </c>
      <c r="I7" s="8">
        <v>2044</v>
      </c>
      <c r="J7" s="18">
        <f>Table2[[#This Row],[Total Eligibility]]/Table2[[#This Row],[Increase]]</f>
        <v>0.84707832573559882</v>
      </c>
      <c r="K7" s="18">
        <f>Table2[[#This Row],[Total Eligibility]]/Table2[[#This Row],[2017-18 Costs]]</f>
        <v>5.99202626641651E-2</v>
      </c>
      <c r="L7" s="18">
        <f>Table2[[#This Row],[Tier 2 Eligibility]]/(Table2[[#This Row],[2017-18 Costs]]-Table2[[#This Row],[Tier 1 Eligibility]])</f>
        <v>2.5451672212851956E-2</v>
      </c>
    </row>
    <row r="8" spans="1:12" x14ac:dyDescent="0.35">
      <c r="A8" s="5">
        <v>717002</v>
      </c>
      <c r="B8" s="5" t="s">
        <v>9</v>
      </c>
      <c r="C8" s="5" t="s">
        <v>88</v>
      </c>
      <c r="D8" s="6">
        <v>0</v>
      </c>
      <c r="E8" s="6">
        <v>25481</v>
      </c>
      <c r="F8" s="6">
        <v>25481</v>
      </c>
      <c r="G8" s="6">
        <v>12740.5</v>
      </c>
      <c r="H8" s="6">
        <v>324.5</v>
      </c>
      <c r="I8" s="8">
        <v>13065</v>
      </c>
      <c r="J8" s="18">
        <f>Table2[[#This Row],[Total Eligibility]]/Table2[[#This Row],[Increase]]</f>
        <v>0.5127349790039637</v>
      </c>
      <c r="K8" s="18">
        <f>Table2[[#This Row],[Total Eligibility]]/Table2[[#This Row],[2017-18 Costs]]</f>
        <v>0.5127349790039637</v>
      </c>
      <c r="L8" s="18">
        <f>Table2[[#This Row],[Tier 2 Eligibility]]/(Table2[[#This Row],[2017-18 Costs]]-Table2[[#This Row],[Tier 1 Eligibility]])</f>
        <v>2.5469958007927476E-2</v>
      </c>
    </row>
    <row r="9" spans="1:12" x14ac:dyDescent="0.35">
      <c r="A9" s="7">
        <v>407112</v>
      </c>
      <c r="B9" s="5" t="s">
        <v>90</v>
      </c>
      <c r="C9" s="5" t="s">
        <v>88</v>
      </c>
      <c r="D9" s="6">
        <v>0</v>
      </c>
      <c r="E9" s="6">
        <v>59721</v>
      </c>
      <c r="F9" s="6">
        <v>59721</v>
      </c>
      <c r="G9" s="6">
        <v>29860.5</v>
      </c>
      <c r="H9" s="6">
        <v>759.5</v>
      </c>
      <c r="I9" s="8">
        <v>30620</v>
      </c>
      <c r="J9" s="18">
        <f>Table2[[#This Row],[Total Eligibility]]/Table2[[#This Row],[Increase]]</f>
        <v>0.51271746956681907</v>
      </c>
      <c r="K9" s="18">
        <f>Table2[[#This Row],[Total Eligibility]]/Table2[[#This Row],[2017-18 Costs]]</f>
        <v>0.51271746956681907</v>
      </c>
      <c r="L9" s="18">
        <f>Table2[[#This Row],[Tier 2 Eligibility]]/(Table2[[#This Row],[2017-18 Costs]]-Table2[[#This Row],[Tier 1 Eligibility]])</f>
        <v>2.5434939133638083E-2</v>
      </c>
    </row>
    <row r="10" spans="1:12" x14ac:dyDescent="0.35">
      <c r="A10" s="7">
        <v>407186</v>
      </c>
      <c r="B10" s="5" t="s">
        <v>10</v>
      </c>
      <c r="C10" s="5" t="s">
        <v>88</v>
      </c>
      <c r="D10" s="6">
        <v>0</v>
      </c>
      <c r="E10" s="6">
        <v>93229</v>
      </c>
      <c r="F10" s="6">
        <v>93229</v>
      </c>
      <c r="G10" s="6">
        <v>46614.5</v>
      </c>
      <c r="H10" s="6">
        <v>1186.5</v>
      </c>
      <c r="I10" s="8">
        <v>47801</v>
      </c>
      <c r="J10" s="18">
        <f>Table2[[#This Row],[Total Eligibility]]/Table2[[#This Row],[Increase]]</f>
        <v>0.51272672666230468</v>
      </c>
      <c r="K10" s="18">
        <f>Table2[[#This Row],[Total Eligibility]]/Table2[[#This Row],[2017-18 Costs]]</f>
        <v>0.51272672666230468</v>
      </c>
      <c r="L10" s="18">
        <f>Table2[[#This Row],[Tier 2 Eligibility]]/(Table2[[#This Row],[2017-18 Costs]]-Table2[[#This Row],[Tier 1 Eligibility]])</f>
        <v>2.5453453324609295E-2</v>
      </c>
    </row>
    <row r="11" spans="1:12" x14ac:dyDescent="0.35">
      <c r="A11" s="7">
        <v>407618</v>
      </c>
      <c r="B11" s="5" t="s">
        <v>91</v>
      </c>
      <c r="C11" s="5" t="s">
        <v>88</v>
      </c>
      <c r="D11" s="6">
        <v>63946</v>
      </c>
      <c r="E11" s="6">
        <v>73043</v>
      </c>
      <c r="F11" s="6">
        <v>9097</v>
      </c>
      <c r="G11" s="6">
        <v>4548.5</v>
      </c>
      <c r="H11" s="6">
        <v>1743.5</v>
      </c>
      <c r="I11" s="8">
        <v>6292</v>
      </c>
      <c r="J11" s="18">
        <f>Table2[[#This Row],[Total Eligibility]]/Table2[[#This Row],[Increase]]</f>
        <v>0.69165659008464331</v>
      </c>
      <c r="K11" s="18">
        <f>Table2[[#This Row],[Total Eligibility]]/Table2[[#This Row],[2017-18 Costs]]</f>
        <v>8.6141040209191846E-2</v>
      </c>
      <c r="L11" s="18">
        <f>Table2[[#This Row],[Tier 2 Eligibility]]/(Table2[[#This Row],[2017-18 Costs]]-Table2[[#This Row],[Tier 1 Eligibility]])</f>
        <v>2.5454598544408676E-2</v>
      </c>
    </row>
    <row r="12" spans="1:12" x14ac:dyDescent="0.35">
      <c r="A12" s="5">
        <v>14</v>
      </c>
      <c r="B12" s="5" t="s">
        <v>42</v>
      </c>
      <c r="C12" s="5" t="s">
        <v>13</v>
      </c>
      <c r="D12" s="6">
        <v>0</v>
      </c>
      <c r="E12" s="6">
        <v>5253</v>
      </c>
      <c r="F12" s="6">
        <v>5253</v>
      </c>
      <c r="G12" s="6">
        <v>2626.5</v>
      </c>
      <c r="H12" s="6">
        <v>66.5</v>
      </c>
      <c r="I12" s="8">
        <v>2693</v>
      </c>
      <c r="J12" s="18">
        <f>Table2[[#This Row],[Total Eligibility]]/Table2[[#This Row],[Increase]]</f>
        <v>0.51265943270512093</v>
      </c>
      <c r="K12" s="18">
        <f>Table2[[#This Row],[Total Eligibility]]/Table2[[#This Row],[2017-18 Costs]]</f>
        <v>0.51265943270512093</v>
      </c>
      <c r="L12" s="18">
        <f>Table2[[#This Row],[Tier 2 Eligibility]]/(Table2[[#This Row],[2017-18 Costs]]-Table2[[#This Row],[Tier 1 Eligibility]])</f>
        <v>2.5318865410241767E-2</v>
      </c>
    </row>
    <row r="13" spans="1:12" x14ac:dyDescent="0.35">
      <c r="A13" s="5">
        <v>147</v>
      </c>
      <c r="B13" s="5" t="s">
        <v>43</v>
      </c>
      <c r="C13" s="5" t="s">
        <v>13</v>
      </c>
      <c r="D13" s="6">
        <v>1019929</v>
      </c>
      <c r="E13" s="6">
        <v>1086503</v>
      </c>
      <c r="F13" s="6">
        <v>66574</v>
      </c>
      <c r="G13" s="6">
        <v>33287</v>
      </c>
      <c r="H13" s="6">
        <v>26803</v>
      </c>
      <c r="I13" s="8">
        <v>60090</v>
      </c>
      <c r="J13" s="18">
        <f>Table2[[#This Row],[Total Eligibility]]/Table2[[#This Row],[Increase]]</f>
        <v>0.90260462042238709</v>
      </c>
      <c r="K13" s="18">
        <f>Table2[[#This Row],[Total Eligibility]]/Table2[[#This Row],[2017-18 Costs]]</f>
        <v>5.5305875823628649E-2</v>
      </c>
      <c r="L13" s="18">
        <f>Table2[[#This Row],[Tier 2 Eligibility]]/(Table2[[#This Row],[2017-18 Costs]]-Table2[[#This Row],[Tier 1 Eligibility]])</f>
        <v>2.5448720870172879E-2</v>
      </c>
    </row>
    <row r="14" spans="1:12" x14ac:dyDescent="0.35">
      <c r="A14" s="5">
        <v>154</v>
      </c>
      <c r="B14" s="5" t="s">
        <v>20</v>
      </c>
      <c r="C14" s="5" t="s">
        <v>13</v>
      </c>
      <c r="D14" s="6">
        <v>13765</v>
      </c>
      <c r="E14" s="6">
        <v>27530</v>
      </c>
      <c r="F14" s="6">
        <v>13765</v>
      </c>
      <c r="G14" s="6">
        <v>6882.5</v>
      </c>
      <c r="H14" s="6">
        <v>525.5</v>
      </c>
      <c r="I14" s="8">
        <v>7408</v>
      </c>
      <c r="J14" s="18">
        <f>Table2[[#This Row],[Total Eligibility]]/Table2[[#This Row],[Increase]]</f>
        <v>0.53817653468942972</v>
      </c>
      <c r="K14" s="18">
        <f>Table2[[#This Row],[Total Eligibility]]/Table2[[#This Row],[2017-18 Costs]]</f>
        <v>0.26908826734471486</v>
      </c>
      <c r="L14" s="18">
        <f>Table2[[#This Row],[Tier 2 Eligibility]]/(Table2[[#This Row],[2017-18 Costs]]-Table2[[#This Row],[Tier 1 Eligibility]])</f>
        <v>2.5451023126286474E-2</v>
      </c>
    </row>
    <row r="15" spans="1:12" x14ac:dyDescent="0.35">
      <c r="A15" s="5">
        <v>245</v>
      </c>
      <c r="B15" s="5" t="s">
        <v>21</v>
      </c>
      <c r="C15" s="5" t="s">
        <v>13</v>
      </c>
      <c r="D15" s="6">
        <v>13765</v>
      </c>
      <c r="E15" s="6">
        <v>27530</v>
      </c>
      <c r="F15" s="6">
        <v>13765</v>
      </c>
      <c r="G15" s="6">
        <v>6882.5</v>
      </c>
      <c r="H15" s="6">
        <v>525.5</v>
      </c>
      <c r="I15" s="8">
        <v>7408</v>
      </c>
      <c r="J15" s="18">
        <f>Table2[[#This Row],[Total Eligibility]]/Table2[[#This Row],[Increase]]</f>
        <v>0.53817653468942972</v>
      </c>
      <c r="K15" s="18">
        <f>Table2[[#This Row],[Total Eligibility]]/Table2[[#This Row],[2017-18 Costs]]</f>
        <v>0.26908826734471486</v>
      </c>
      <c r="L15" s="18">
        <f>Table2[[#This Row],[Tier 2 Eligibility]]/(Table2[[#This Row],[2017-18 Costs]]-Table2[[#This Row],[Tier 1 Eligibility]])</f>
        <v>2.5451023126286474E-2</v>
      </c>
    </row>
    <row r="16" spans="1:12" x14ac:dyDescent="0.35">
      <c r="A16" s="5">
        <v>280</v>
      </c>
      <c r="B16" s="5" t="s">
        <v>22</v>
      </c>
      <c r="C16" s="5" t="s">
        <v>13</v>
      </c>
      <c r="D16" s="6">
        <v>0</v>
      </c>
      <c r="E16" s="6">
        <v>59319</v>
      </c>
      <c r="F16" s="6">
        <v>59319</v>
      </c>
      <c r="G16" s="6">
        <v>29659.5</v>
      </c>
      <c r="H16" s="6">
        <v>754.5</v>
      </c>
      <c r="I16" s="8">
        <v>30414</v>
      </c>
      <c r="J16" s="18">
        <f>Table2[[#This Row],[Total Eligibility]]/Table2[[#This Row],[Increase]]</f>
        <v>0.51271936479037072</v>
      </c>
      <c r="K16" s="18">
        <f>Table2[[#This Row],[Total Eligibility]]/Table2[[#This Row],[2017-18 Costs]]</f>
        <v>0.51271936479037072</v>
      </c>
      <c r="L16" s="18">
        <f>Table2[[#This Row],[Tier 2 Eligibility]]/(Table2[[#This Row],[2017-18 Costs]]-Table2[[#This Row],[Tier 1 Eligibility]])</f>
        <v>2.5438729580741413E-2</v>
      </c>
    </row>
    <row r="17" spans="1:12" x14ac:dyDescent="0.35">
      <c r="A17" s="5">
        <v>315</v>
      </c>
      <c r="B17" s="5" t="s">
        <v>23</v>
      </c>
      <c r="C17" s="5" t="s">
        <v>13</v>
      </c>
      <c r="D17" s="6">
        <v>82588</v>
      </c>
      <c r="E17" s="6">
        <v>86101</v>
      </c>
      <c r="F17" s="6">
        <v>3513</v>
      </c>
      <c r="G17" s="6">
        <v>1756.5</v>
      </c>
      <c r="H17" s="6">
        <v>2146.5</v>
      </c>
      <c r="I17" s="8">
        <v>3903</v>
      </c>
      <c r="J17" s="18">
        <f>Table2[[#This Row],[Total Eligibility]]/Table2[[#This Row],[Increase]]</f>
        <v>1.1110162254483347</v>
      </c>
      <c r="K17" s="18">
        <f>Table2[[#This Row],[Total Eligibility]]/Table2[[#This Row],[2017-18 Costs]]</f>
        <v>4.5330483966504451E-2</v>
      </c>
      <c r="L17" s="18">
        <f>Table2[[#This Row],[Tier 2 Eligibility]]/(Table2[[#This Row],[2017-18 Costs]]-Table2[[#This Row],[Tier 1 Eligibility]])</f>
        <v>2.5449199414306803E-2</v>
      </c>
    </row>
    <row r="18" spans="1:12" x14ac:dyDescent="0.35">
      <c r="A18" s="5">
        <v>336</v>
      </c>
      <c r="B18" s="5" t="s">
        <v>44</v>
      </c>
      <c r="C18" s="5" t="s">
        <v>13</v>
      </c>
      <c r="D18" s="6">
        <v>445501</v>
      </c>
      <c r="E18" s="6">
        <v>472790</v>
      </c>
      <c r="F18" s="6">
        <v>27289</v>
      </c>
      <c r="G18" s="6">
        <v>13644.5</v>
      </c>
      <c r="H18" s="6">
        <v>11684.5</v>
      </c>
      <c r="I18" s="8">
        <v>25329</v>
      </c>
      <c r="J18" s="18">
        <f>Table2[[#This Row],[Total Eligibility]]/Table2[[#This Row],[Increase]]</f>
        <v>0.92817618820770276</v>
      </c>
      <c r="K18" s="18">
        <f>Table2[[#This Row],[Total Eligibility]]/Table2[[#This Row],[2017-18 Costs]]</f>
        <v>5.3573468135958882E-2</v>
      </c>
      <c r="L18" s="18">
        <f>Table2[[#This Row],[Tier 2 Eligibility]]/(Table2[[#This Row],[2017-18 Costs]]-Table2[[#This Row],[Tier 1 Eligibility]])</f>
        <v>2.5448360051443387E-2</v>
      </c>
    </row>
    <row r="19" spans="1:12" x14ac:dyDescent="0.35">
      <c r="A19" s="5">
        <v>476</v>
      </c>
      <c r="B19" s="5" t="s">
        <v>24</v>
      </c>
      <c r="C19" s="5" t="s">
        <v>13</v>
      </c>
      <c r="D19" s="6">
        <v>70474</v>
      </c>
      <c r="E19" s="6">
        <v>76204</v>
      </c>
      <c r="F19" s="6">
        <v>5730</v>
      </c>
      <c r="G19" s="6">
        <v>2865</v>
      </c>
      <c r="H19" s="6">
        <v>1866</v>
      </c>
      <c r="I19" s="8">
        <v>4731</v>
      </c>
      <c r="J19" s="18">
        <f>Table2[[#This Row],[Total Eligibility]]/Table2[[#This Row],[Increase]]</f>
        <v>0.82565445026178008</v>
      </c>
      <c r="K19" s="18">
        <f>Table2[[#This Row],[Total Eligibility]]/Table2[[#This Row],[2017-18 Costs]]</f>
        <v>6.2083355204451213E-2</v>
      </c>
      <c r="L19" s="18">
        <f>Table2[[#This Row],[Tier 2 Eligibility]]/(Table2[[#This Row],[2017-18 Costs]]-Table2[[#This Row],[Tier 1 Eligibility]])</f>
        <v>2.5443488457710085E-2</v>
      </c>
    </row>
    <row r="20" spans="1:12" x14ac:dyDescent="0.35">
      <c r="A20" s="5">
        <v>721</v>
      </c>
      <c r="B20" s="5" t="s">
        <v>83</v>
      </c>
      <c r="C20" s="5" t="s">
        <v>13</v>
      </c>
      <c r="D20" s="6">
        <v>168538</v>
      </c>
      <c r="E20" s="6">
        <v>173150</v>
      </c>
      <c r="F20" s="6">
        <v>4612</v>
      </c>
      <c r="G20" s="6">
        <v>2306</v>
      </c>
      <c r="H20" s="6">
        <v>4348</v>
      </c>
      <c r="I20" s="8">
        <v>6654</v>
      </c>
      <c r="J20" s="18">
        <f>Table2[[#This Row],[Total Eligibility]]/Table2[[#This Row],[Increase]]</f>
        <v>1.44275802254987</v>
      </c>
      <c r="K20" s="18">
        <f>Table2[[#This Row],[Total Eligibility]]/Table2[[#This Row],[2017-18 Costs]]</f>
        <v>3.8429107710077966E-2</v>
      </c>
      <c r="L20" s="18">
        <f>Table2[[#This Row],[Tier 2 Eligibility]]/(Table2[[#This Row],[2017-18 Costs]]-Table2[[#This Row],[Tier 1 Eligibility]])</f>
        <v>2.5450118236519867E-2</v>
      </c>
    </row>
    <row r="21" spans="1:12" x14ac:dyDescent="0.35">
      <c r="A21" s="5">
        <v>1092</v>
      </c>
      <c r="B21" s="5" t="s">
        <v>45</v>
      </c>
      <c r="C21" s="5" t="s">
        <v>13</v>
      </c>
      <c r="D21" s="6">
        <v>82000</v>
      </c>
      <c r="E21" s="6">
        <v>87500</v>
      </c>
      <c r="F21" s="6">
        <v>5500</v>
      </c>
      <c r="G21" s="6">
        <v>2750</v>
      </c>
      <c r="H21" s="6">
        <v>2157</v>
      </c>
      <c r="I21" s="8">
        <v>4907</v>
      </c>
      <c r="J21" s="18">
        <f>Table2[[#This Row],[Total Eligibility]]/Table2[[#This Row],[Increase]]</f>
        <v>0.89218181818181819</v>
      </c>
      <c r="K21" s="18">
        <f>Table2[[#This Row],[Total Eligibility]]/Table2[[#This Row],[2017-18 Costs]]</f>
        <v>5.6079999999999998E-2</v>
      </c>
      <c r="L21" s="18">
        <f>Table2[[#This Row],[Tier 2 Eligibility]]/(Table2[[#This Row],[2017-18 Costs]]-Table2[[#This Row],[Tier 1 Eligibility]])</f>
        <v>2.545132743362832E-2</v>
      </c>
    </row>
    <row r="22" spans="1:12" x14ac:dyDescent="0.35">
      <c r="A22" s="5">
        <v>1253</v>
      </c>
      <c r="B22" s="5" t="s">
        <v>19</v>
      </c>
      <c r="C22" s="5" t="s">
        <v>13</v>
      </c>
      <c r="D22" s="6">
        <v>232409</v>
      </c>
      <c r="E22" s="6">
        <v>293900</v>
      </c>
      <c r="F22" s="6">
        <v>61491</v>
      </c>
      <c r="G22" s="6">
        <v>30745.5</v>
      </c>
      <c r="H22" s="6">
        <v>6696.5</v>
      </c>
      <c r="I22" s="8">
        <v>37442</v>
      </c>
      <c r="J22" s="18">
        <f>Table2[[#This Row],[Total Eligibility]]/Table2[[#This Row],[Increase]]</f>
        <v>0.60890211575677744</v>
      </c>
      <c r="K22" s="18">
        <f>Table2[[#This Row],[Total Eligibility]]/Table2[[#This Row],[2017-18 Costs]]</f>
        <v>0.12739707383463764</v>
      </c>
      <c r="L22" s="18">
        <f>Table2[[#This Row],[Tier 2 Eligibility]]/(Table2[[#This Row],[2017-18 Costs]]-Table2[[#This Row],[Tier 1 Eligibility]])</f>
        <v>2.5447028266664638E-2</v>
      </c>
    </row>
    <row r="23" spans="1:12" x14ac:dyDescent="0.35">
      <c r="A23" s="5">
        <v>4970</v>
      </c>
      <c r="B23" s="5" t="s">
        <v>84</v>
      </c>
      <c r="C23" s="5" t="s">
        <v>13</v>
      </c>
      <c r="D23" s="6">
        <v>82206</v>
      </c>
      <c r="E23" s="6">
        <v>147595</v>
      </c>
      <c r="F23" s="6">
        <v>65389</v>
      </c>
      <c r="G23" s="6">
        <v>32694.5</v>
      </c>
      <c r="H23" s="6">
        <v>2924.5</v>
      </c>
      <c r="I23" s="8">
        <v>35619</v>
      </c>
      <c r="J23" s="18">
        <f>Table2[[#This Row],[Total Eligibility]]/Table2[[#This Row],[Increase]]</f>
        <v>0.54472464787655417</v>
      </c>
      <c r="K23" s="18">
        <f>Table2[[#This Row],[Total Eligibility]]/Table2[[#This Row],[2017-18 Costs]]</f>
        <v>0.24132931332362206</v>
      </c>
      <c r="L23" s="18">
        <f>Table2[[#This Row],[Tier 2 Eligibility]]/(Table2[[#This Row],[2017-18 Costs]]-Table2[[#This Row],[Tier 1 Eligibility]])</f>
        <v>2.5452456690788987E-2</v>
      </c>
    </row>
    <row r="24" spans="1:12" x14ac:dyDescent="0.35">
      <c r="A24" s="5">
        <v>1414</v>
      </c>
      <c r="B24" s="5" t="s">
        <v>101</v>
      </c>
      <c r="C24" s="5" t="s">
        <v>13</v>
      </c>
      <c r="D24" s="6">
        <v>99842</v>
      </c>
      <c r="E24" s="6">
        <v>101184</v>
      </c>
      <c r="F24" s="6">
        <v>1342</v>
      </c>
      <c r="G24" s="6">
        <v>671</v>
      </c>
      <c r="H24" s="6">
        <v>2558</v>
      </c>
      <c r="I24" s="8">
        <v>3229</v>
      </c>
      <c r="J24" s="18">
        <f>Table2[[#This Row],[Total Eligibility]]/Table2[[#This Row],[Increase]]</f>
        <v>2.4061102831594634</v>
      </c>
      <c r="K24" s="18">
        <f>Table2[[#This Row],[Total Eligibility]]/Table2[[#This Row],[2017-18 Costs]]</f>
        <v>3.1912160025300444E-2</v>
      </c>
      <c r="L24" s="18">
        <f>Table2[[#This Row],[Tier 2 Eligibility]]/(Table2[[#This Row],[2017-18 Costs]]-Table2[[#This Row],[Tier 1 Eligibility]])</f>
        <v>2.5449444350482027E-2</v>
      </c>
    </row>
    <row r="25" spans="1:12" x14ac:dyDescent="0.35">
      <c r="A25" s="5">
        <v>1316</v>
      </c>
      <c r="B25" s="5" t="s">
        <v>46</v>
      </c>
      <c r="C25" s="5" t="s">
        <v>13</v>
      </c>
      <c r="D25" s="6">
        <v>154172</v>
      </c>
      <c r="E25" s="6">
        <v>159063</v>
      </c>
      <c r="F25" s="6">
        <v>4891</v>
      </c>
      <c r="G25" s="6">
        <v>2445.5</v>
      </c>
      <c r="H25" s="6">
        <v>3985.5</v>
      </c>
      <c r="I25" s="8">
        <v>6431</v>
      </c>
      <c r="J25" s="18">
        <f>Table2[[#This Row],[Total Eligibility]]/Table2[[#This Row],[Increase]]</f>
        <v>1.3148640359844612</v>
      </c>
      <c r="K25" s="18">
        <f>Table2[[#This Row],[Total Eligibility]]/Table2[[#This Row],[2017-18 Costs]]</f>
        <v>4.043052124001182E-2</v>
      </c>
      <c r="L25" s="18">
        <f>Table2[[#This Row],[Tier 2 Eligibility]]/(Table2[[#This Row],[2017-18 Costs]]-Table2[[#This Row],[Tier 1 Eligibility]])</f>
        <v>2.5447347837885295E-2</v>
      </c>
    </row>
    <row r="26" spans="1:12" x14ac:dyDescent="0.35">
      <c r="A26" s="5">
        <v>1380</v>
      </c>
      <c r="B26" s="5" t="s">
        <v>47</v>
      </c>
      <c r="C26" s="5" t="s">
        <v>13</v>
      </c>
      <c r="D26" s="6">
        <v>97173</v>
      </c>
      <c r="E26" s="6">
        <v>106328</v>
      </c>
      <c r="F26" s="6">
        <v>9155</v>
      </c>
      <c r="G26" s="6">
        <v>4577.5</v>
      </c>
      <c r="H26" s="6">
        <v>2589.5</v>
      </c>
      <c r="I26" s="8">
        <v>7167</v>
      </c>
      <c r="J26" s="18">
        <f>Table2[[#This Row],[Total Eligibility]]/Table2[[#This Row],[Increase]]</f>
        <v>0.78285090114691425</v>
      </c>
      <c r="K26" s="18">
        <f>Table2[[#This Row],[Total Eligibility]]/Table2[[#This Row],[2017-18 Costs]]</f>
        <v>6.7404634715220832E-2</v>
      </c>
      <c r="L26" s="18">
        <f>Table2[[#This Row],[Tier 2 Eligibility]]/(Table2[[#This Row],[2017-18 Costs]]-Table2[[#This Row],[Tier 1 Eligibility]])</f>
        <v>2.5449506390631989E-2</v>
      </c>
    </row>
    <row r="27" spans="1:12" x14ac:dyDescent="0.35">
      <c r="A27" s="5">
        <v>1407</v>
      </c>
      <c r="B27" s="5" t="s">
        <v>25</v>
      </c>
      <c r="C27" s="5" t="s">
        <v>13</v>
      </c>
      <c r="D27" s="6">
        <v>0</v>
      </c>
      <c r="E27" s="6">
        <v>39147</v>
      </c>
      <c r="F27" s="6">
        <v>39147</v>
      </c>
      <c r="G27" s="6">
        <v>19573.5</v>
      </c>
      <c r="H27" s="6">
        <v>498.5</v>
      </c>
      <c r="I27" s="8">
        <v>20072</v>
      </c>
      <c r="J27" s="18">
        <f>Table2[[#This Row],[Total Eligibility]]/Table2[[#This Row],[Increase]]</f>
        <v>0.51273405369504688</v>
      </c>
      <c r="K27" s="18">
        <f>Table2[[#This Row],[Total Eligibility]]/Table2[[#This Row],[2017-18 Costs]]</f>
        <v>0.51273405369504688</v>
      </c>
      <c r="L27" s="18">
        <f>Table2[[#This Row],[Tier 2 Eligibility]]/(Table2[[#This Row],[2017-18 Costs]]-Table2[[#This Row],[Tier 1 Eligibility]])</f>
        <v>2.5468107390093749E-2</v>
      </c>
    </row>
    <row r="28" spans="1:12" x14ac:dyDescent="0.35">
      <c r="A28" s="5">
        <v>1540</v>
      </c>
      <c r="B28" s="5" t="s">
        <v>48</v>
      </c>
      <c r="C28" s="5" t="s">
        <v>13</v>
      </c>
      <c r="D28" s="6">
        <v>38797</v>
      </c>
      <c r="E28" s="6">
        <v>39205</v>
      </c>
      <c r="F28" s="6">
        <v>408</v>
      </c>
      <c r="G28" s="6">
        <v>204</v>
      </c>
      <c r="H28" s="6">
        <v>993</v>
      </c>
      <c r="I28" s="8">
        <v>1197</v>
      </c>
      <c r="J28" s="18">
        <f>Table2[[#This Row],[Total Eligibility]]/Table2[[#This Row],[Increase]]</f>
        <v>2.9338235294117645</v>
      </c>
      <c r="K28" s="18">
        <f>Table2[[#This Row],[Total Eligibility]]/Table2[[#This Row],[2017-18 Costs]]</f>
        <v>3.0531819920928453E-2</v>
      </c>
      <c r="L28" s="18">
        <f>Table2[[#This Row],[Tier 2 Eligibility]]/(Table2[[#This Row],[2017-18 Costs]]-Table2[[#This Row],[Tier 1 Eligibility]])</f>
        <v>2.546088561831748E-2</v>
      </c>
    </row>
    <row r="29" spans="1:12" x14ac:dyDescent="0.35">
      <c r="A29" s="5">
        <v>1554</v>
      </c>
      <c r="B29" s="5" t="s">
        <v>49</v>
      </c>
      <c r="C29" s="5" t="s">
        <v>13</v>
      </c>
      <c r="D29" s="6">
        <v>248113</v>
      </c>
      <c r="E29" s="6">
        <v>250916</v>
      </c>
      <c r="F29" s="6">
        <v>2803</v>
      </c>
      <c r="G29" s="6">
        <v>1401.5</v>
      </c>
      <c r="H29" s="6">
        <v>6349.5</v>
      </c>
      <c r="I29" s="8">
        <v>7751</v>
      </c>
      <c r="J29" s="18">
        <f>Table2[[#This Row],[Total Eligibility]]/Table2[[#This Row],[Increase]]</f>
        <v>2.7652515162326079</v>
      </c>
      <c r="K29" s="18">
        <f>Table2[[#This Row],[Total Eligibility]]/Table2[[#This Row],[2017-18 Costs]]</f>
        <v>3.0890816049992827E-2</v>
      </c>
      <c r="L29" s="18">
        <f>Table2[[#This Row],[Tier 2 Eligibility]]/(Table2[[#This Row],[2017-18 Costs]]-Table2[[#This Row],[Tier 1 Eligibility]])</f>
        <v>2.5447418887479485E-2</v>
      </c>
    </row>
    <row r="30" spans="1:12" x14ac:dyDescent="0.35">
      <c r="A30" s="5">
        <v>1638</v>
      </c>
      <c r="B30" s="5" t="s">
        <v>50</v>
      </c>
      <c r="C30" s="5" t="s">
        <v>13</v>
      </c>
      <c r="D30" s="6">
        <v>101945</v>
      </c>
      <c r="E30" s="6">
        <v>175648</v>
      </c>
      <c r="F30" s="6">
        <v>73703</v>
      </c>
      <c r="G30" s="6">
        <v>36851.5</v>
      </c>
      <c r="H30" s="6">
        <v>3532.5</v>
      </c>
      <c r="I30" s="8">
        <v>40384</v>
      </c>
      <c r="J30" s="18">
        <f>Table2[[#This Row],[Total Eligibility]]/Table2[[#This Row],[Increase]]</f>
        <v>0.54792884957193055</v>
      </c>
      <c r="K30" s="18">
        <f>Table2[[#This Row],[Total Eligibility]]/Table2[[#This Row],[2017-18 Costs]]</f>
        <v>0.22991437420295135</v>
      </c>
      <c r="L30" s="18">
        <f>Table2[[#This Row],[Tier 2 Eligibility]]/(Table2[[#This Row],[2017-18 Costs]]-Table2[[#This Row],[Tier 1 Eligibility]])</f>
        <v>2.5450929958608468E-2</v>
      </c>
    </row>
    <row r="31" spans="1:12" x14ac:dyDescent="0.35">
      <c r="A31" s="5">
        <v>714</v>
      </c>
      <c r="B31" s="5" t="s">
        <v>26</v>
      </c>
      <c r="C31" s="5" t="s">
        <v>13</v>
      </c>
      <c r="D31" s="6">
        <v>247649</v>
      </c>
      <c r="E31" s="6">
        <v>252332</v>
      </c>
      <c r="F31" s="6">
        <v>4683</v>
      </c>
      <c r="G31" s="6">
        <v>2341.5</v>
      </c>
      <c r="H31" s="6">
        <v>6361.5</v>
      </c>
      <c r="I31" s="8">
        <v>8703</v>
      </c>
      <c r="J31" s="18">
        <f>Table2[[#This Row],[Total Eligibility]]/Table2[[#This Row],[Increase]]</f>
        <v>1.8584240871236386</v>
      </c>
      <c r="K31" s="18">
        <f>Table2[[#This Row],[Total Eligibility]]/Table2[[#This Row],[2017-18 Costs]]</f>
        <v>3.4490274717435758E-2</v>
      </c>
      <c r="L31" s="18">
        <f>Table2[[#This Row],[Tier 2 Eligibility]]/(Table2[[#This Row],[2017-18 Costs]]-Table2[[#This Row],[Tier 1 Eligibility]])</f>
        <v>2.5446966984745422E-2</v>
      </c>
    </row>
    <row r="32" spans="1:12" x14ac:dyDescent="0.35">
      <c r="A32" s="5">
        <v>1694</v>
      </c>
      <c r="B32" s="5" t="s">
        <v>51</v>
      </c>
      <c r="C32" s="5" t="s">
        <v>13</v>
      </c>
      <c r="D32" s="6">
        <v>86426</v>
      </c>
      <c r="E32" s="6">
        <v>88041</v>
      </c>
      <c r="F32" s="6">
        <v>1615</v>
      </c>
      <c r="G32" s="6">
        <v>807.5</v>
      </c>
      <c r="H32" s="6">
        <v>2219.5</v>
      </c>
      <c r="I32" s="8">
        <v>3027</v>
      </c>
      <c r="J32" s="18">
        <f>Table2[[#This Row],[Total Eligibility]]/Table2[[#This Row],[Increase]]</f>
        <v>1.8743034055727554</v>
      </c>
      <c r="K32" s="18">
        <f>Table2[[#This Row],[Total Eligibility]]/Table2[[#This Row],[2017-18 Costs]]</f>
        <v>3.4381708522165808E-2</v>
      </c>
      <c r="L32" s="18">
        <f>Table2[[#This Row],[Tier 2 Eligibility]]/(Table2[[#This Row],[2017-18 Costs]]-Table2[[#This Row],[Tier 1 Eligibility]])</f>
        <v>2.544320702482418E-2</v>
      </c>
    </row>
    <row r="33" spans="1:12" x14ac:dyDescent="0.35">
      <c r="A33" s="5">
        <v>2009</v>
      </c>
      <c r="B33" s="5" t="s">
        <v>85</v>
      </c>
      <c r="C33" s="5" t="s">
        <v>13</v>
      </c>
      <c r="D33" s="6">
        <v>0</v>
      </c>
      <c r="E33" s="6">
        <v>59601</v>
      </c>
      <c r="F33" s="6">
        <v>59601</v>
      </c>
      <c r="G33" s="6">
        <v>29800.5</v>
      </c>
      <c r="H33" s="6">
        <v>758.5</v>
      </c>
      <c r="I33" s="8">
        <v>30559</v>
      </c>
      <c r="J33" s="18">
        <f>Table2[[#This Row],[Total Eligibility]]/Table2[[#This Row],[Increase]]</f>
        <v>0.51272629653864865</v>
      </c>
      <c r="K33" s="18">
        <f>Table2[[#This Row],[Total Eligibility]]/Table2[[#This Row],[2017-18 Costs]]</f>
        <v>0.51272629653864865</v>
      </c>
      <c r="L33" s="18">
        <f>Table2[[#This Row],[Tier 2 Eligibility]]/(Table2[[#This Row],[2017-18 Costs]]-Table2[[#This Row],[Tier 1 Eligibility]])</f>
        <v>2.5452593077297362E-2</v>
      </c>
    </row>
    <row r="34" spans="1:12" x14ac:dyDescent="0.35">
      <c r="A34" s="5">
        <v>2058</v>
      </c>
      <c r="B34" s="5" t="s">
        <v>52</v>
      </c>
      <c r="C34" s="5" t="s">
        <v>13</v>
      </c>
      <c r="D34" s="6">
        <v>154199</v>
      </c>
      <c r="E34" s="6">
        <v>202857</v>
      </c>
      <c r="F34" s="6">
        <v>48658</v>
      </c>
      <c r="G34" s="6">
        <v>24329</v>
      </c>
      <c r="H34" s="6">
        <v>4543</v>
      </c>
      <c r="I34" s="8">
        <v>28872</v>
      </c>
      <c r="J34" s="18">
        <f>Table2[[#This Row],[Total Eligibility]]/Table2[[#This Row],[Increase]]</f>
        <v>0.59336594188006087</v>
      </c>
      <c r="K34" s="18">
        <f>Table2[[#This Row],[Total Eligibility]]/Table2[[#This Row],[2017-18 Costs]]</f>
        <v>0.14232686079356394</v>
      </c>
      <c r="L34" s="18">
        <f>Table2[[#This Row],[Tier 2 Eligibility]]/(Table2[[#This Row],[2017-18 Costs]]-Table2[[#This Row],[Tier 1 Eligibility]])</f>
        <v>2.54469887076537E-2</v>
      </c>
    </row>
    <row r="35" spans="1:12" x14ac:dyDescent="0.35">
      <c r="A35" s="5">
        <v>2289</v>
      </c>
      <c r="B35" s="5" t="s">
        <v>86</v>
      </c>
      <c r="C35" s="5" t="s">
        <v>13</v>
      </c>
      <c r="D35" s="6">
        <v>3144411</v>
      </c>
      <c r="E35" s="6">
        <v>3196753</v>
      </c>
      <c r="F35" s="6">
        <v>52342</v>
      </c>
      <c r="G35" s="6">
        <v>26171</v>
      </c>
      <c r="H35" s="6">
        <v>80686</v>
      </c>
      <c r="I35" s="8">
        <v>106857</v>
      </c>
      <c r="J35" s="18">
        <f>Table2[[#This Row],[Total Eligibility]]/Table2[[#This Row],[Increase]]</f>
        <v>2.0415154178288946</v>
      </c>
      <c r="K35" s="18">
        <f>Table2[[#This Row],[Total Eligibility]]/Table2[[#This Row],[2017-18 Costs]]</f>
        <v>3.3426730185284879E-2</v>
      </c>
      <c r="L35" s="18">
        <f>Table2[[#This Row],[Tier 2 Eligibility]]/(Table2[[#This Row],[2017-18 Costs]]-Table2[[#This Row],[Tier 1 Eligibility]])</f>
        <v>2.5448324629358268E-2</v>
      </c>
    </row>
    <row r="36" spans="1:12" x14ac:dyDescent="0.35">
      <c r="A36" s="5">
        <v>2296</v>
      </c>
      <c r="B36" s="5" t="s">
        <v>53</v>
      </c>
      <c r="C36" s="5" t="s">
        <v>13</v>
      </c>
      <c r="D36" s="6">
        <v>241465</v>
      </c>
      <c r="E36" s="6">
        <v>245654</v>
      </c>
      <c r="F36" s="6">
        <v>4189</v>
      </c>
      <c r="G36" s="6">
        <v>2094.5</v>
      </c>
      <c r="H36" s="6">
        <v>6198.5</v>
      </c>
      <c r="I36" s="8">
        <v>8293</v>
      </c>
      <c r="J36" s="18">
        <f>Table2[[#This Row],[Total Eligibility]]/Table2[[#This Row],[Increase]]</f>
        <v>1.9797087610408213</v>
      </c>
      <c r="K36" s="18">
        <f>Table2[[#This Row],[Total Eligibility]]/Table2[[#This Row],[2017-18 Costs]]</f>
        <v>3.3758864093399663E-2</v>
      </c>
      <c r="L36" s="18">
        <f>Table2[[#This Row],[Tier 2 Eligibility]]/(Table2[[#This Row],[2017-18 Costs]]-Table2[[#This Row],[Tier 1 Eligibility]])</f>
        <v>2.5449633457122388E-2</v>
      </c>
    </row>
    <row r="37" spans="1:12" x14ac:dyDescent="0.35">
      <c r="A37" s="5">
        <v>2420</v>
      </c>
      <c r="B37" s="5" t="s">
        <v>54</v>
      </c>
      <c r="C37" s="5" t="s">
        <v>13</v>
      </c>
      <c r="D37" s="6">
        <v>177300</v>
      </c>
      <c r="E37" s="6">
        <v>186356</v>
      </c>
      <c r="F37" s="6">
        <v>9056</v>
      </c>
      <c r="G37" s="6">
        <v>4528</v>
      </c>
      <c r="H37" s="6">
        <v>4627</v>
      </c>
      <c r="I37" s="8">
        <v>9155</v>
      </c>
      <c r="J37" s="18">
        <f>Table2[[#This Row],[Total Eligibility]]/Table2[[#This Row],[Increase]]</f>
        <v>1.0109319787985867</v>
      </c>
      <c r="K37" s="18">
        <f>Table2[[#This Row],[Total Eligibility]]/Table2[[#This Row],[2017-18 Costs]]</f>
        <v>4.9126403228229837E-2</v>
      </c>
      <c r="L37" s="18">
        <f>Table2[[#This Row],[Tier 2 Eligibility]]/(Table2[[#This Row],[2017-18 Costs]]-Table2[[#This Row],[Tier 1 Eligibility]])</f>
        <v>2.5447125855203818E-2</v>
      </c>
    </row>
    <row r="38" spans="1:12" x14ac:dyDescent="0.35">
      <c r="A38" s="5">
        <v>2436</v>
      </c>
      <c r="B38" s="5" t="s">
        <v>87</v>
      </c>
      <c r="C38" s="5" t="s">
        <v>13</v>
      </c>
      <c r="D38" s="6">
        <v>83632</v>
      </c>
      <c r="E38" s="6">
        <v>84845</v>
      </c>
      <c r="F38" s="6">
        <v>1213</v>
      </c>
      <c r="G38" s="6">
        <v>606.5</v>
      </c>
      <c r="H38" s="6">
        <v>2143.5</v>
      </c>
      <c r="I38" s="8">
        <v>2750</v>
      </c>
      <c r="J38" s="18">
        <f>Table2[[#This Row],[Total Eligibility]]/Table2[[#This Row],[Increase]]</f>
        <v>2.2671063478977742</v>
      </c>
      <c r="K38" s="18">
        <f>Table2[[#This Row],[Total Eligibility]]/Table2[[#This Row],[2017-18 Costs]]</f>
        <v>3.2412045494725678E-2</v>
      </c>
      <c r="L38" s="18">
        <f>Table2[[#This Row],[Tier 2 Eligibility]]/(Table2[[#This Row],[2017-18 Costs]]-Table2[[#This Row],[Tier 1 Eligibility]])</f>
        <v>2.5445609786499047E-2</v>
      </c>
    </row>
    <row r="39" spans="1:12" x14ac:dyDescent="0.35">
      <c r="A39" s="5">
        <v>2562</v>
      </c>
      <c r="B39" s="5" t="s">
        <v>27</v>
      </c>
      <c r="C39" s="5" t="s">
        <v>13</v>
      </c>
      <c r="D39" s="6">
        <v>66625</v>
      </c>
      <c r="E39" s="6">
        <v>85449</v>
      </c>
      <c r="F39" s="6">
        <v>18824</v>
      </c>
      <c r="G39" s="6">
        <v>9412</v>
      </c>
      <c r="H39" s="6">
        <v>1935</v>
      </c>
      <c r="I39" s="8">
        <v>11347</v>
      </c>
      <c r="J39" s="18">
        <f>Table2[[#This Row],[Total Eligibility]]/Table2[[#This Row],[Increase]]</f>
        <v>0.60279430514237142</v>
      </c>
      <c r="K39" s="18">
        <f>Table2[[#This Row],[Total Eligibility]]/Table2[[#This Row],[2017-18 Costs]]</f>
        <v>0.13279265994920947</v>
      </c>
      <c r="L39" s="18">
        <f>Table2[[#This Row],[Tier 2 Eligibility]]/(Table2[[#This Row],[2017-18 Costs]]-Table2[[#This Row],[Tier 1 Eligibility]])</f>
        <v>2.5448137091152991E-2</v>
      </c>
    </row>
    <row r="40" spans="1:12" x14ac:dyDescent="0.35">
      <c r="A40" s="5">
        <v>2605</v>
      </c>
      <c r="B40" s="5" t="s">
        <v>28</v>
      </c>
      <c r="C40" s="5" t="s">
        <v>13</v>
      </c>
      <c r="D40" s="6">
        <v>0</v>
      </c>
      <c r="E40" s="6">
        <v>55257</v>
      </c>
      <c r="F40" s="6">
        <v>55257</v>
      </c>
      <c r="G40" s="6">
        <v>27628.5</v>
      </c>
      <c r="H40" s="6">
        <v>703.5</v>
      </c>
      <c r="I40" s="8">
        <v>28332</v>
      </c>
      <c r="J40" s="18">
        <f>Table2[[#This Row],[Total Eligibility]]/Table2[[#This Row],[Increase]]</f>
        <v>0.51273141864379179</v>
      </c>
      <c r="K40" s="18">
        <f>Table2[[#This Row],[Total Eligibility]]/Table2[[#This Row],[2017-18 Costs]]</f>
        <v>0.51273141864379179</v>
      </c>
      <c r="L40" s="18">
        <f>Table2[[#This Row],[Tier 2 Eligibility]]/(Table2[[#This Row],[2017-18 Costs]]-Table2[[#This Row],[Tier 1 Eligibility]])</f>
        <v>2.5462837287583473E-2</v>
      </c>
    </row>
    <row r="41" spans="1:12" x14ac:dyDescent="0.35">
      <c r="A41" s="5">
        <v>2911</v>
      </c>
      <c r="B41" s="5" t="s">
        <v>29</v>
      </c>
      <c r="C41" s="5" t="s">
        <v>13</v>
      </c>
      <c r="D41" s="6">
        <v>242152</v>
      </c>
      <c r="E41" s="6">
        <v>259190</v>
      </c>
      <c r="F41" s="6">
        <v>17038</v>
      </c>
      <c r="G41" s="6">
        <v>8519</v>
      </c>
      <c r="H41" s="6">
        <v>6379</v>
      </c>
      <c r="I41" s="8">
        <v>14898</v>
      </c>
      <c r="J41" s="18">
        <f>Table2[[#This Row],[Total Eligibility]]/Table2[[#This Row],[Increase]]</f>
        <v>0.87439840356849396</v>
      </c>
      <c r="K41" s="18">
        <f>Table2[[#This Row],[Total Eligibility]]/Table2[[#This Row],[2017-18 Costs]]</f>
        <v>5.7479069408542E-2</v>
      </c>
      <c r="L41" s="18">
        <f>Table2[[#This Row],[Tier 2 Eligibility]]/(Table2[[#This Row],[2017-18 Costs]]-Table2[[#This Row],[Tier 1 Eligibility]])</f>
        <v>2.5447698377554645E-2</v>
      </c>
    </row>
    <row r="42" spans="1:12" x14ac:dyDescent="0.35">
      <c r="A42" s="5">
        <v>2660</v>
      </c>
      <c r="B42" s="5" t="s">
        <v>55</v>
      </c>
      <c r="C42" s="5" t="s">
        <v>13</v>
      </c>
      <c r="D42" s="6">
        <v>11234</v>
      </c>
      <c r="E42" s="6">
        <v>24038</v>
      </c>
      <c r="F42" s="6">
        <v>12804</v>
      </c>
      <c r="G42" s="6">
        <v>6402</v>
      </c>
      <c r="H42" s="6">
        <v>449</v>
      </c>
      <c r="I42" s="8">
        <v>6851</v>
      </c>
      <c r="J42" s="18">
        <f>Table2[[#This Row],[Total Eligibility]]/Table2[[#This Row],[Increase]]</f>
        <v>0.53506716651046549</v>
      </c>
      <c r="K42" s="18">
        <f>Table2[[#This Row],[Total Eligibility]]/Table2[[#This Row],[2017-18 Costs]]</f>
        <v>0.28500707213578502</v>
      </c>
      <c r="L42" s="18">
        <f>Table2[[#This Row],[Tier 2 Eligibility]]/(Table2[[#This Row],[2017-18 Costs]]-Table2[[#This Row],[Tier 1 Eligibility]])</f>
        <v>2.5459287820367431E-2</v>
      </c>
    </row>
    <row r="43" spans="1:12" x14ac:dyDescent="0.35">
      <c r="A43" s="5">
        <v>2695</v>
      </c>
      <c r="B43" s="5" t="s">
        <v>56</v>
      </c>
      <c r="C43" s="5" t="s">
        <v>13</v>
      </c>
      <c r="D43" s="6">
        <v>697020</v>
      </c>
      <c r="E43" s="6">
        <v>754381</v>
      </c>
      <c r="F43" s="6">
        <v>57361</v>
      </c>
      <c r="G43" s="6">
        <v>28680.5</v>
      </c>
      <c r="H43" s="6">
        <v>18467.5</v>
      </c>
      <c r="I43" s="8">
        <v>47148</v>
      </c>
      <c r="J43" s="18">
        <f>Table2[[#This Row],[Total Eligibility]]/Table2[[#This Row],[Increase]]</f>
        <v>0.82195219748609682</v>
      </c>
      <c r="K43" s="18">
        <f>Table2[[#This Row],[Total Eligibility]]/Table2[[#This Row],[2017-18 Costs]]</f>
        <v>6.2498922958027843E-2</v>
      </c>
      <c r="L43" s="18">
        <f>Table2[[#This Row],[Tier 2 Eligibility]]/(Table2[[#This Row],[2017-18 Costs]]-Table2[[#This Row],[Tier 1 Eligibility]])</f>
        <v>2.5447825928189383E-2</v>
      </c>
    </row>
    <row r="44" spans="1:12" x14ac:dyDescent="0.35">
      <c r="A44" s="5">
        <v>2534</v>
      </c>
      <c r="B44" s="5" t="s">
        <v>57</v>
      </c>
      <c r="C44" s="5" t="s">
        <v>13</v>
      </c>
      <c r="D44" s="6">
        <v>155089</v>
      </c>
      <c r="E44" s="6">
        <v>157572</v>
      </c>
      <c r="F44" s="6">
        <v>2483</v>
      </c>
      <c r="G44" s="6">
        <v>1241.5</v>
      </c>
      <c r="H44" s="6">
        <v>3978.5</v>
      </c>
      <c r="I44" s="8">
        <v>5220</v>
      </c>
      <c r="J44" s="18">
        <f>Table2[[#This Row],[Total Eligibility]]/Table2[[#This Row],[Increase]]</f>
        <v>2.1022956101490133</v>
      </c>
      <c r="K44" s="18">
        <f>Table2[[#This Row],[Total Eligibility]]/Table2[[#This Row],[2017-18 Costs]]</f>
        <v>3.3127713045464934E-2</v>
      </c>
      <c r="L44" s="18">
        <f>Table2[[#This Row],[Tier 2 Eligibility]]/(Table2[[#This Row],[2017-18 Costs]]-Table2[[#This Row],[Tier 1 Eligibility]])</f>
        <v>2.5449288526551119E-2</v>
      </c>
    </row>
    <row r="45" spans="1:12" x14ac:dyDescent="0.35">
      <c r="A45" s="5">
        <v>2849</v>
      </c>
      <c r="B45" s="5" t="s">
        <v>30</v>
      </c>
      <c r="C45" s="5" t="s">
        <v>13</v>
      </c>
      <c r="D45" s="6">
        <v>469705</v>
      </c>
      <c r="E45" s="6">
        <v>503444</v>
      </c>
      <c r="F45" s="6">
        <v>33739</v>
      </c>
      <c r="G45" s="6">
        <v>16869.5</v>
      </c>
      <c r="H45" s="6">
        <v>12382.5</v>
      </c>
      <c r="I45" s="8">
        <v>29252</v>
      </c>
      <c r="J45" s="18">
        <f>Table2[[#This Row],[Total Eligibility]]/Table2[[#This Row],[Increase]]</f>
        <v>0.86700850647618488</v>
      </c>
      <c r="K45" s="18">
        <f>Table2[[#This Row],[Total Eligibility]]/Table2[[#This Row],[2017-18 Costs]]</f>
        <v>5.8103781155401595E-2</v>
      </c>
      <c r="L45" s="18">
        <f>Table2[[#This Row],[Tier 2 Eligibility]]/(Table2[[#This Row],[2017-18 Costs]]-Table2[[#This Row],[Tier 1 Eligibility]])</f>
        <v>2.5448312642771045E-2</v>
      </c>
    </row>
    <row r="46" spans="1:12" x14ac:dyDescent="0.35">
      <c r="A46" s="5">
        <v>1848</v>
      </c>
      <c r="B46" s="5" t="s">
        <v>92</v>
      </c>
      <c r="C46" s="5" t="s">
        <v>13</v>
      </c>
      <c r="D46" s="6">
        <v>92354</v>
      </c>
      <c r="E46" s="6">
        <v>96426</v>
      </c>
      <c r="F46" s="6">
        <v>4072</v>
      </c>
      <c r="G46" s="6">
        <v>2036</v>
      </c>
      <c r="H46" s="6">
        <v>2402</v>
      </c>
      <c r="I46" s="8">
        <v>4438</v>
      </c>
      <c r="J46" s="18">
        <f>Table2[[#This Row],[Total Eligibility]]/Table2[[#This Row],[Increase]]</f>
        <v>1.0898821218074657</v>
      </c>
      <c r="K46" s="18">
        <f>Table2[[#This Row],[Total Eligibility]]/Table2[[#This Row],[2017-18 Costs]]</f>
        <v>4.6024931035197975E-2</v>
      </c>
      <c r="L46" s="18">
        <f>Table2[[#This Row],[Tier 2 Eligibility]]/(Table2[[#This Row],[2017-18 Costs]]-Table2[[#This Row],[Tier 1 Eligibility]])</f>
        <v>2.5447610975738954E-2</v>
      </c>
    </row>
    <row r="47" spans="1:12" x14ac:dyDescent="0.35">
      <c r="A47" s="5">
        <v>2856</v>
      </c>
      <c r="B47" s="5" t="s">
        <v>31</v>
      </c>
      <c r="C47" s="5" t="s">
        <v>13</v>
      </c>
      <c r="D47" s="6">
        <v>0</v>
      </c>
      <c r="E47" s="6">
        <v>15181</v>
      </c>
      <c r="F47" s="6">
        <v>15181</v>
      </c>
      <c r="G47" s="6">
        <v>7590.5</v>
      </c>
      <c r="H47" s="6">
        <v>193.5</v>
      </c>
      <c r="I47" s="8">
        <v>7784</v>
      </c>
      <c r="J47" s="18">
        <f>Table2[[#This Row],[Total Eligibility]]/Table2[[#This Row],[Increase]]</f>
        <v>0.51274619590277315</v>
      </c>
      <c r="K47" s="18">
        <f>Table2[[#This Row],[Total Eligibility]]/Table2[[#This Row],[2017-18 Costs]]</f>
        <v>0.51274619590277315</v>
      </c>
      <c r="L47" s="18">
        <f>Table2[[#This Row],[Tier 2 Eligibility]]/(Table2[[#This Row],[2017-18 Costs]]-Table2[[#This Row],[Tier 1 Eligibility]])</f>
        <v>2.5492391805546407E-2</v>
      </c>
    </row>
    <row r="48" spans="1:12" x14ac:dyDescent="0.35">
      <c r="A48" s="5">
        <v>2898</v>
      </c>
      <c r="B48" s="5" t="s">
        <v>58</v>
      </c>
      <c r="C48" s="5" t="s">
        <v>13</v>
      </c>
      <c r="D48" s="6">
        <v>67809</v>
      </c>
      <c r="E48" s="6">
        <v>71133</v>
      </c>
      <c r="F48" s="6">
        <v>3324</v>
      </c>
      <c r="G48" s="6">
        <v>1662</v>
      </c>
      <c r="H48" s="6">
        <v>1768</v>
      </c>
      <c r="I48" s="8">
        <v>3430</v>
      </c>
      <c r="J48" s="18">
        <f>Table2[[#This Row],[Total Eligibility]]/Table2[[#This Row],[Increase]]</f>
        <v>1.0318892900120338</v>
      </c>
      <c r="K48" s="18">
        <f>Table2[[#This Row],[Total Eligibility]]/Table2[[#This Row],[2017-18 Costs]]</f>
        <v>4.8219532425175377E-2</v>
      </c>
      <c r="L48" s="18">
        <f>Table2[[#This Row],[Tier 2 Eligibility]]/(Table2[[#This Row],[2017-18 Costs]]-Table2[[#This Row],[Tier 1 Eligibility]])</f>
        <v>2.5449468123389617E-2</v>
      </c>
    </row>
    <row r="49" spans="1:12" x14ac:dyDescent="0.35">
      <c r="A49" s="5">
        <v>3269</v>
      </c>
      <c r="B49" s="5" t="s">
        <v>59</v>
      </c>
      <c r="C49" s="5" t="s">
        <v>13</v>
      </c>
      <c r="D49" s="6">
        <v>5377341</v>
      </c>
      <c r="E49" s="6">
        <v>5417931</v>
      </c>
      <c r="F49" s="6">
        <v>40590</v>
      </c>
      <c r="G49" s="6">
        <v>20295</v>
      </c>
      <c r="H49" s="6">
        <v>137362</v>
      </c>
      <c r="I49" s="8">
        <v>157657</v>
      </c>
      <c r="J49" s="18">
        <f>Table2[[#This Row],[Total Eligibility]]/Table2[[#This Row],[Increase]]</f>
        <v>3.8841340231584134</v>
      </c>
      <c r="K49" s="18">
        <f>Table2[[#This Row],[Total Eligibility]]/Table2[[#This Row],[2017-18 Costs]]</f>
        <v>2.909911551106871E-2</v>
      </c>
      <c r="L49" s="18">
        <f>Table2[[#This Row],[Tier 2 Eligibility]]/(Table2[[#This Row],[2017-18 Costs]]-Table2[[#This Row],[Tier 1 Eligibility]])</f>
        <v>2.5448548216293207E-2</v>
      </c>
    </row>
    <row r="50" spans="1:12" x14ac:dyDescent="0.35">
      <c r="A50" s="5">
        <v>3290</v>
      </c>
      <c r="B50" s="5" t="s">
        <v>93</v>
      </c>
      <c r="C50" s="5" t="s">
        <v>13</v>
      </c>
      <c r="D50" s="6">
        <v>98252</v>
      </c>
      <c r="E50" s="6">
        <v>176268</v>
      </c>
      <c r="F50" s="6">
        <v>78016</v>
      </c>
      <c r="G50" s="6">
        <v>39008</v>
      </c>
      <c r="H50" s="6">
        <v>3493</v>
      </c>
      <c r="I50" s="8">
        <v>42501</v>
      </c>
      <c r="J50" s="18">
        <f>Table2[[#This Row],[Total Eligibility]]/Table2[[#This Row],[Increase]]</f>
        <v>0.54477286710418371</v>
      </c>
      <c r="K50" s="18">
        <f>Table2[[#This Row],[Total Eligibility]]/Table2[[#This Row],[2017-18 Costs]]</f>
        <v>0.24111580093947851</v>
      </c>
      <c r="L50" s="18">
        <f>Table2[[#This Row],[Tier 2 Eligibility]]/(Table2[[#This Row],[2017-18 Costs]]-Table2[[#This Row],[Tier 1 Eligibility]])</f>
        <v>2.54480547865365E-2</v>
      </c>
    </row>
    <row r="51" spans="1:12" x14ac:dyDescent="0.35">
      <c r="A51" s="5">
        <v>3311</v>
      </c>
      <c r="B51" s="5" t="s">
        <v>60</v>
      </c>
      <c r="C51" s="5" t="s">
        <v>13</v>
      </c>
      <c r="D51" s="6">
        <v>128531</v>
      </c>
      <c r="E51" s="6">
        <v>234188</v>
      </c>
      <c r="F51" s="6">
        <v>105657</v>
      </c>
      <c r="G51" s="6">
        <v>52828.5</v>
      </c>
      <c r="H51" s="6">
        <v>4615.5</v>
      </c>
      <c r="I51" s="8">
        <v>57444</v>
      </c>
      <c r="J51" s="18">
        <f>Table2[[#This Row],[Total Eligibility]]/Table2[[#This Row],[Increase]]</f>
        <v>0.54368380703597485</v>
      </c>
      <c r="K51" s="18">
        <f>Table2[[#This Row],[Total Eligibility]]/Table2[[#This Row],[2017-18 Costs]]</f>
        <v>0.24529010880147573</v>
      </c>
      <c r="L51" s="18">
        <f>Table2[[#This Row],[Tier 2 Eligibility]]/(Table2[[#This Row],[2017-18 Costs]]-Table2[[#This Row],[Tier 1 Eligibility]])</f>
        <v>2.5449452606563207E-2</v>
      </c>
    </row>
    <row r="52" spans="1:12" x14ac:dyDescent="0.35">
      <c r="A52" s="5">
        <v>3339</v>
      </c>
      <c r="B52" s="5" t="s">
        <v>102</v>
      </c>
      <c r="C52" s="5" t="s">
        <v>13</v>
      </c>
      <c r="D52" s="6">
        <v>224093</v>
      </c>
      <c r="E52" s="6">
        <v>226923</v>
      </c>
      <c r="F52" s="6">
        <v>2830</v>
      </c>
      <c r="G52" s="6">
        <v>1415</v>
      </c>
      <c r="H52" s="6">
        <v>5739</v>
      </c>
      <c r="I52" s="8">
        <v>7154</v>
      </c>
      <c r="J52" s="18">
        <f>Table2[[#This Row],[Total Eligibility]]/Table2[[#This Row],[Increase]]</f>
        <v>2.5279151943462899</v>
      </c>
      <c r="K52" s="18">
        <f>Table2[[#This Row],[Total Eligibility]]/Table2[[#This Row],[2017-18 Costs]]</f>
        <v>3.1526112381733008E-2</v>
      </c>
      <c r="L52" s="18">
        <f>Table2[[#This Row],[Tier 2 Eligibility]]/(Table2[[#This Row],[2017-18 Costs]]-Table2[[#This Row],[Tier 1 Eligibility]])</f>
        <v>2.5449208010358833E-2</v>
      </c>
    </row>
    <row r="53" spans="1:12" x14ac:dyDescent="0.35">
      <c r="A53" s="5">
        <v>3381</v>
      </c>
      <c r="B53" s="5" t="s">
        <v>99</v>
      </c>
      <c r="C53" s="5" t="s">
        <v>13</v>
      </c>
      <c r="D53" s="6">
        <v>60411</v>
      </c>
      <c r="E53" s="6">
        <v>63796</v>
      </c>
      <c r="F53" s="6">
        <v>3385</v>
      </c>
      <c r="G53" s="6">
        <v>1692.5</v>
      </c>
      <c r="H53" s="6">
        <v>1580.5</v>
      </c>
      <c r="I53" s="8">
        <v>3273</v>
      </c>
      <c r="J53" s="18">
        <f>Table2[[#This Row],[Total Eligibility]]/Table2[[#This Row],[Increase]]</f>
        <v>0.96691285081240763</v>
      </c>
      <c r="K53" s="18">
        <f>Table2[[#This Row],[Total Eligibility]]/Table2[[#This Row],[2017-18 Costs]]</f>
        <v>5.1304157000438902E-2</v>
      </c>
      <c r="L53" s="18">
        <f>Table2[[#This Row],[Tier 2 Eligibility]]/(Table2[[#This Row],[2017-18 Costs]]-Table2[[#This Row],[Tier 1 Eligibility]])</f>
        <v>2.5449451319168807E-2</v>
      </c>
    </row>
    <row r="54" spans="1:12" x14ac:dyDescent="0.35">
      <c r="A54" s="5">
        <v>3409</v>
      </c>
      <c r="B54" s="5" t="s">
        <v>94</v>
      </c>
      <c r="C54" s="5" t="s">
        <v>13</v>
      </c>
      <c r="D54" s="6">
        <v>38237</v>
      </c>
      <c r="E54" s="6">
        <v>91316</v>
      </c>
      <c r="F54" s="6">
        <v>53079</v>
      </c>
      <c r="G54" s="6">
        <v>26539.5</v>
      </c>
      <c r="H54" s="6">
        <v>1648.5</v>
      </c>
      <c r="I54" s="8">
        <v>28188</v>
      </c>
      <c r="J54" s="18">
        <f>Table2[[#This Row],[Total Eligibility]]/Table2[[#This Row],[Increase]]</f>
        <v>0.53105748035946421</v>
      </c>
      <c r="K54" s="18">
        <f>Table2[[#This Row],[Total Eligibility]]/Table2[[#This Row],[2017-18 Costs]]</f>
        <v>0.30868632003153884</v>
      </c>
      <c r="L54" s="18">
        <f>Table2[[#This Row],[Tier 2 Eligibility]]/(Table2[[#This Row],[2017-18 Costs]]-Table2[[#This Row],[Tier 1 Eligibility]])</f>
        <v>2.5449044020593888E-2</v>
      </c>
    </row>
    <row r="55" spans="1:12" x14ac:dyDescent="0.35">
      <c r="A55" s="5">
        <v>3428</v>
      </c>
      <c r="B55" s="5" t="s">
        <v>95</v>
      </c>
      <c r="C55" s="5" t="s">
        <v>13</v>
      </c>
      <c r="D55" s="6">
        <v>0</v>
      </c>
      <c r="E55" s="6">
        <v>8009</v>
      </c>
      <c r="F55" s="6">
        <v>8009</v>
      </c>
      <c r="G55" s="6">
        <v>4004.5</v>
      </c>
      <c r="H55" s="6">
        <v>101.5</v>
      </c>
      <c r="I55" s="8">
        <v>4106</v>
      </c>
      <c r="J55" s="18">
        <f>Table2[[#This Row],[Total Eligibility]]/Table2[[#This Row],[Increase]]</f>
        <v>0.5126732426020727</v>
      </c>
      <c r="K55" s="18">
        <f>Table2[[#This Row],[Total Eligibility]]/Table2[[#This Row],[2017-18 Costs]]</f>
        <v>0.5126732426020727</v>
      </c>
      <c r="L55" s="18">
        <f>Table2[[#This Row],[Tier 2 Eligibility]]/(Table2[[#This Row],[2017-18 Costs]]-Table2[[#This Row],[Tier 1 Eligibility]])</f>
        <v>2.5346485204145338E-2</v>
      </c>
    </row>
    <row r="56" spans="1:12" x14ac:dyDescent="0.35">
      <c r="A56" s="5">
        <v>3430</v>
      </c>
      <c r="B56" s="5" t="s">
        <v>61</v>
      </c>
      <c r="C56" s="5" t="s">
        <v>13</v>
      </c>
      <c r="D56" s="6">
        <v>294530</v>
      </c>
      <c r="E56" s="6">
        <v>425975</v>
      </c>
      <c r="F56" s="6">
        <v>131445</v>
      </c>
      <c r="G56" s="6">
        <v>65722.5</v>
      </c>
      <c r="H56" s="6">
        <v>9167.5</v>
      </c>
      <c r="I56" s="8">
        <v>74890</v>
      </c>
      <c r="J56" s="18">
        <f>Table2[[#This Row],[Total Eligibility]]/Table2[[#This Row],[Increase]]</f>
        <v>0.56974399939138043</v>
      </c>
      <c r="K56" s="18">
        <f>Table2[[#This Row],[Total Eligibility]]/Table2[[#This Row],[2017-18 Costs]]</f>
        <v>0.17580843946240976</v>
      </c>
      <c r="L56" s="18">
        <f>Table2[[#This Row],[Tier 2 Eligibility]]/(Table2[[#This Row],[2017-18 Costs]]-Table2[[#This Row],[Tier 1 Eligibility]])</f>
        <v>2.54474292336625E-2</v>
      </c>
    </row>
    <row r="57" spans="1:12" x14ac:dyDescent="0.35">
      <c r="A57" s="5">
        <v>3434</v>
      </c>
      <c r="B57" s="5" t="s">
        <v>96</v>
      </c>
      <c r="C57" s="5" t="s">
        <v>13</v>
      </c>
      <c r="D57" s="6">
        <v>61190</v>
      </c>
      <c r="E57" s="6">
        <v>92300</v>
      </c>
      <c r="F57" s="6">
        <v>31110</v>
      </c>
      <c r="G57" s="6">
        <v>15555</v>
      </c>
      <c r="H57" s="6">
        <v>1953</v>
      </c>
      <c r="I57" s="8">
        <v>17508</v>
      </c>
      <c r="J57" s="18">
        <f>Table2[[#This Row],[Total Eligibility]]/Table2[[#This Row],[Increase]]</f>
        <v>0.56277724204435875</v>
      </c>
      <c r="K57" s="18">
        <f>Table2[[#This Row],[Total Eligibility]]/Table2[[#This Row],[2017-18 Costs]]</f>
        <v>0.18968580715059588</v>
      </c>
      <c r="L57" s="18">
        <f>Table2[[#This Row],[Tier 2 Eligibility]]/(Table2[[#This Row],[2017-18 Costs]]-Table2[[#This Row],[Tier 1 Eligibility]])</f>
        <v>2.5447911916085739E-2</v>
      </c>
    </row>
    <row r="58" spans="1:12" x14ac:dyDescent="0.35">
      <c r="A58" s="5">
        <v>3437</v>
      </c>
      <c r="B58" s="5" t="s">
        <v>32</v>
      </c>
      <c r="C58" s="5" t="s">
        <v>13</v>
      </c>
      <c r="D58" s="6">
        <v>283403</v>
      </c>
      <c r="E58" s="6">
        <v>289037</v>
      </c>
      <c r="F58" s="6">
        <v>5634</v>
      </c>
      <c r="G58" s="6">
        <v>2817</v>
      </c>
      <c r="H58" s="6">
        <v>7284</v>
      </c>
      <c r="I58" s="8">
        <v>10101</v>
      </c>
      <c r="J58" s="18">
        <f>Table2[[#This Row],[Total Eligibility]]/Table2[[#This Row],[Increase]]</f>
        <v>1.7928647497337593</v>
      </c>
      <c r="K58" s="18">
        <f>Table2[[#This Row],[Total Eligibility]]/Table2[[#This Row],[2017-18 Costs]]</f>
        <v>3.4947082899421181E-2</v>
      </c>
      <c r="L58" s="18">
        <f>Table2[[#This Row],[Tier 2 Eligibility]]/(Table2[[#This Row],[2017-18 Costs]]-Table2[[#This Row],[Tier 1 Eligibility]])</f>
        <v>2.5448955349032212E-2</v>
      </c>
    </row>
    <row r="59" spans="1:12" x14ac:dyDescent="0.35">
      <c r="A59" s="5">
        <v>3479</v>
      </c>
      <c r="B59" s="5" t="s">
        <v>62</v>
      </c>
      <c r="C59" s="5" t="s">
        <v>13</v>
      </c>
      <c r="D59" s="6">
        <v>306237</v>
      </c>
      <c r="E59" s="6">
        <v>409155</v>
      </c>
      <c r="F59" s="6">
        <v>102918</v>
      </c>
      <c r="G59" s="6">
        <v>51459</v>
      </c>
      <c r="H59" s="6">
        <v>9103</v>
      </c>
      <c r="I59" s="8">
        <v>60562</v>
      </c>
      <c r="J59" s="18">
        <f>Table2[[#This Row],[Total Eligibility]]/Table2[[#This Row],[Increase]]</f>
        <v>0.58844905653044166</v>
      </c>
      <c r="K59" s="18">
        <f>Table2[[#This Row],[Total Eligibility]]/Table2[[#This Row],[2017-18 Costs]]</f>
        <v>0.14801725507448277</v>
      </c>
      <c r="L59" s="18">
        <f>Table2[[#This Row],[Tier 2 Eligibility]]/(Table2[[#This Row],[2017-18 Costs]]-Table2[[#This Row],[Tier 1 Eligibility]])</f>
        <v>2.5448984612631956E-2</v>
      </c>
    </row>
    <row r="60" spans="1:12" x14ac:dyDescent="0.35">
      <c r="A60" s="5">
        <v>3549</v>
      </c>
      <c r="B60" s="5" t="s">
        <v>97</v>
      </c>
      <c r="C60" s="5" t="s">
        <v>13</v>
      </c>
      <c r="D60" s="6">
        <v>721046</v>
      </c>
      <c r="E60" s="6">
        <v>744072</v>
      </c>
      <c r="F60" s="6">
        <v>23026</v>
      </c>
      <c r="G60" s="6">
        <v>11513</v>
      </c>
      <c r="H60" s="6">
        <v>18643</v>
      </c>
      <c r="I60" s="8">
        <v>30156</v>
      </c>
      <c r="J60" s="18">
        <f>Table2[[#This Row],[Total Eligibility]]/Table2[[#This Row],[Increase]]</f>
        <v>1.3096499609137497</v>
      </c>
      <c r="K60" s="18">
        <f>Table2[[#This Row],[Total Eligibility]]/Table2[[#This Row],[2017-18 Costs]]</f>
        <v>4.052833596748702E-2</v>
      </c>
      <c r="L60" s="18">
        <f>Table2[[#This Row],[Tier 2 Eligibility]]/(Table2[[#This Row],[2017-18 Costs]]-Table2[[#This Row],[Tier 1 Eligibility]])</f>
        <v>2.5449144710528435E-2</v>
      </c>
    </row>
    <row r="61" spans="1:12" x14ac:dyDescent="0.35">
      <c r="A61" s="5">
        <v>3612</v>
      </c>
      <c r="B61" s="5" t="s">
        <v>33</v>
      </c>
      <c r="C61" s="5" t="s">
        <v>13</v>
      </c>
      <c r="D61" s="6">
        <v>81662</v>
      </c>
      <c r="E61" s="6">
        <v>82727</v>
      </c>
      <c r="F61" s="6">
        <v>1065</v>
      </c>
      <c r="G61" s="6">
        <v>532.5</v>
      </c>
      <c r="H61" s="6">
        <v>2091.5</v>
      </c>
      <c r="I61" s="8">
        <v>2624</v>
      </c>
      <c r="J61" s="18">
        <f>Table2[[#This Row],[Total Eligibility]]/Table2[[#This Row],[Increase]]</f>
        <v>2.4638497652582161</v>
      </c>
      <c r="K61" s="18">
        <f>Table2[[#This Row],[Total Eligibility]]/Table2[[#This Row],[2017-18 Costs]]</f>
        <v>3.1718785886107319E-2</v>
      </c>
      <c r="L61" s="18">
        <f>Table2[[#This Row],[Tier 2 Eligibility]]/(Table2[[#This Row],[2017-18 Costs]]-Table2[[#This Row],[Tier 1 Eligibility]])</f>
        <v>2.5445741503385261E-2</v>
      </c>
    </row>
    <row r="62" spans="1:12" x14ac:dyDescent="0.35">
      <c r="A62" s="5">
        <v>3619</v>
      </c>
      <c r="B62" s="5" t="s">
        <v>98</v>
      </c>
      <c r="C62" s="5" t="s">
        <v>13</v>
      </c>
      <c r="D62" s="6">
        <v>16728264</v>
      </c>
      <c r="E62" s="6">
        <v>17472816</v>
      </c>
      <c r="F62" s="6">
        <v>744552</v>
      </c>
      <c r="G62" s="6">
        <v>372276</v>
      </c>
      <c r="H62" s="6">
        <v>435182</v>
      </c>
      <c r="I62" s="8">
        <v>807458</v>
      </c>
      <c r="J62" s="18">
        <f>Table2[[#This Row],[Total Eligibility]]/Table2[[#This Row],[Increase]]</f>
        <v>1.0844883903340532</v>
      </c>
      <c r="K62" s="18">
        <f>Table2[[#This Row],[Total Eligibility]]/Table2[[#This Row],[2017-18 Costs]]</f>
        <v>4.6212241919104509E-2</v>
      </c>
      <c r="L62" s="18">
        <f>Table2[[#This Row],[Tier 2 Eligibility]]/(Table2[[#This Row],[2017-18 Costs]]-Table2[[#This Row],[Tier 1 Eligibility]])</f>
        <v>2.5448436131256674E-2</v>
      </c>
    </row>
    <row r="63" spans="1:12" x14ac:dyDescent="0.35">
      <c r="A63" s="5">
        <v>3675</v>
      </c>
      <c r="B63" s="5" t="s">
        <v>63</v>
      </c>
      <c r="C63" s="5" t="s">
        <v>13</v>
      </c>
      <c r="D63" s="6">
        <v>181022</v>
      </c>
      <c r="E63" s="6">
        <v>200982</v>
      </c>
      <c r="F63" s="6">
        <v>19960</v>
      </c>
      <c r="G63" s="6">
        <v>9980</v>
      </c>
      <c r="H63" s="6">
        <v>4861</v>
      </c>
      <c r="I63" s="8">
        <v>14841</v>
      </c>
      <c r="J63" s="18">
        <f>Table2[[#This Row],[Total Eligibility]]/Table2[[#This Row],[Increase]]</f>
        <v>0.74353707414829662</v>
      </c>
      <c r="K63" s="18">
        <f>Table2[[#This Row],[Total Eligibility]]/Table2[[#This Row],[2017-18 Costs]]</f>
        <v>7.3842433650774697E-2</v>
      </c>
      <c r="L63" s="18">
        <f>Table2[[#This Row],[Tier 2 Eligibility]]/(Table2[[#This Row],[2017-18 Costs]]-Table2[[#This Row],[Tier 1 Eligibility]])</f>
        <v>2.5449995288007454E-2</v>
      </c>
    </row>
    <row r="64" spans="1:12" x14ac:dyDescent="0.35">
      <c r="A64" s="5">
        <v>3794</v>
      </c>
      <c r="B64" s="5" t="s">
        <v>64</v>
      </c>
      <c r="C64" s="5" t="s">
        <v>13</v>
      </c>
      <c r="D64" s="6">
        <v>164102</v>
      </c>
      <c r="E64" s="6">
        <v>233234</v>
      </c>
      <c r="F64" s="6">
        <v>69132</v>
      </c>
      <c r="G64" s="6">
        <v>34566</v>
      </c>
      <c r="H64" s="6">
        <v>5056</v>
      </c>
      <c r="I64" s="8">
        <v>39622</v>
      </c>
      <c r="J64" s="18">
        <f>Table2[[#This Row],[Total Eligibility]]/Table2[[#This Row],[Increase]]</f>
        <v>0.57313545102123475</v>
      </c>
      <c r="K64" s="18">
        <f>Table2[[#This Row],[Total Eligibility]]/Table2[[#This Row],[2017-18 Costs]]</f>
        <v>0.16988089215123009</v>
      </c>
      <c r="L64" s="18">
        <f>Table2[[#This Row],[Tier 2 Eligibility]]/(Table2[[#This Row],[2017-18 Costs]]-Table2[[#This Row],[Tier 1 Eligibility]])</f>
        <v>2.5449493627559546E-2</v>
      </c>
    </row>
    <row r="65" spans="1:12" x14ac:dyDescent="0.35">
      <c r="A65" s="5">
        <v>3857</v>
      </c>
      <c r="B65" s="5" t="s">
        <v>65</v>
      </c>
      <c r="C65" s="5" t="s">
        <v>13</v>
      </c>
      <c r="D65" s="6">
        <v>217705</v>
      </c>
      <c r="E65" s="6">
        <v>231872</v>
      </c>
      <c r="F65" s="6">
        <v>14167</v>
      </c>
      <c r="G65" s="6">
        <v>7083.5</v>
      </c>
      <c r="H65" s="6">
        <v>5720.5</v>
      </c>
      <c r="I65" s="8">
        <v>12804</v>
      </c>
      <c r="J65" s="18">
        <f>Table2[[#This Row],[Total Eligibility]]/Table2[[#This Row],[Increase]]</f>
        <v>0.9037904990470812</v>
      </c>
      <c r="K65" s="18">
        <f>Table2[[#This Row],[Total Eligibility]]/Table2[[#This Row],[2017-18 Costs]]</f>
        <v>5.5220121446315211E-2</v>
      </c>
      <c r="L65" s="18">
        <f>Table2[[#This Row],[Tier 2 Eligibility]]/(Table2[[#This Row],[2017-18 Costs]]-Table2[[#This Row],[Tier 1 Eligibility]])</f>
        <v>2.544836590839834E-2</v>
      </c>
    </row>
    <row r="66" spans="1:12" x14ac:dyDescent="0.35">
      <c r="A66" s="5">
        <v>3892</v>
      </c>
      <c r="B66" s="5" t="s">
        <v>66</v>
      </c>
      <c r="C66" s="5" t="s">
        <v>13</v>
      </c>
      <c r="D66" s="6">
        <v>0</v>
      </c>
      <c r="E66" s="6">
        <v>46466</v>
      </c>
      <c r="F66" s="6">
        <v>46466</v>
      </c>
      <c r="G66" s="6">
        <v>23233</v>
      </c>
      <c r="H66" s="6">
        <v>591</v>
      </c>
      <c r="I66" s="8">
        <v>23824</v>
      </c>
      <c r="J66" s="18">
        <f>Table2[[#This Row],[Total Eligibility]]/Table2[[#This Row],[Increase]]</f>
        <v>0.51271897731674776</v>
      </c>
      <c r="K66" s="18">
        <f>Table2[[#This Row],[Total Eligibility]]/Table2[[#This Row],[2017-18 Costs]]</f>
        <v>0.51271897731674776</v>
      </c>
      <c r="L66" s="18">
        <f>Table2[[#This Row],[Tier 2 Eligibility]]/(Table2[[#This Row],[2017-18 Costs]]-Table2[[#This Row],[Tier 1 Eligibility]])</f>
        <v>2.543795463349546E-2</v>
      </c>
    </row>
    <row r="67" spans="1:12" x14ac:dyDescent="0.35">
      <c r="A67" s="5">
        <v>3925</v>
      </c>
      <c r="B67" s="5" t="s">
        <v>11</v>
      </c>
      <c r="C67" s="5" t="s">
        <v>13</v>
      </c>
      <c r="D67" s="6">
        <v>0</v>
      </c>
      <c r="E67" s="6">
        <v>82122</v>
      </c>
      <c r="F67" s="6">
        <v>82122</v>
      </c>
      <c r="G67" s="6">
        <v>41061</v>
      </c>
      <c r="H67" s="6">
        <v>1045</v>
      </c>
      <c r="I67" s="8">
        <v>42106</v>
      </c>
      <c r="J67" s="18">
        <f>Table2[[#This Row],[Total Eligibility]]/Table2[[#This Row],[Increase]]</f>
        <v>0.51272497016633789</v>
      </c>
      <c r="K67" s="18">
        <f>Table2[[#This Row],[Total Eligibility]]/Table2[[#This Row],[2017-18 Costs]]</f>
        <v>0.51272497016633789</v>
      </c>
      <c r="L67" s="18">
        <f>Table2[[#This Row],[Tier 2 Eligibility]]/(Table2[[#This Row],[2017-18 Costs]]-Table2[[#This Row],[Tier 1 Eligibility]])</f>
        <v>2.5449940332675777E-2</v>
      </c>
    </row>
    <row r="68" spans="1:12" x14ac:dyDescent="0.35">
      <c r="A68" s="5">
        <v>4095</v>
      </c>
      <c r="B68" s="5" t="s">
        <v>34</v>
      </c>
      <c r="C68" s="5" t="s">
        <v>13</v>
      </c>
      <c r="D68" s="6">
        <v>104436</v>
      </c>
      <c r="E68" s="6">
        <v>108876</v>
      </c>
      <c r="F68" s="6">
        <v>4440</v>
      </c>
      <c r="G68" s="6">
        <v>2220</v>
      </c>
      <c r="H68" s="6">
        <v>2714</v>
      </c>
      <c r="I68" s="8">
        <v>4934</v>
      </c>
      <c r="J68" s="18">
        <f>Table2[[#This Row],[Total Eligibility]]/Table2[[#This Row],[Increase]]</f>
        <v>1.1112612612612613</v>
      </c>
      <c r="K68" s="18">
        <f>Table2[[#This Row],[Total Eligibility]]/Table2[[#This Row],[2017-18 Costs]]</f>
        <v>4.5317609023108857E-2</v>
      </c>
      <c r="L68" s="18">
        <f>Table2[[#This Row],[Tier 2 Eligibility]]/(Table2[[#This Row],[2017-18 Costs]]-Table2[[#This Row],[Tier 1 Eligibility]])</f>
        <v>2.5446294629462945E-2</v>
      </c>
    </row>
    <row r="69" spans="1:12" x14ac:dyDescent="0.35">
      <c r="A69" s="5">
        <v>4144</v>
      </c>
      <c r="B69" s="5" t="s">
        <v>67</v>
      </c>
      <c r="C69" s="5" t="s">
        <v>13</v>
      </c>
      <c r="D69" s="6">
        <v>44064</v>
      </c>
      <c r="E69" s="6">
        <v>107884</v>
      </c>
      <c r="F69" s="6">
        <v>63820</v>
      </c>
      <c r="G69" s="6">
        <v>31910</v>
      </c>
      <c r="H69" s="6">
        <v>1933</v>
      </c>
      <c r="I69" s="8">
        <v>33843</v>
      </c>
      <c r="J69" s="18">
        <f>Table2[[#This Row],[Total Eligibility]]/Table2[[#This Row],[Increase]]</f>
        <v>0.53028831087433403</v>
      </c>
      <c r="K69" s="18">
        <f>Table2[[#This Row],[Total Eligibility]]/Table2[[#This Row],[2017-18 Costs]]</f>
        <v>0.31369804604946055</v>
      </c>
      <c r="L69" s="18">
        <f>Table2[[#This Row],[Tier 2 Eligibility]]/(Table2[[#This Row],[2017-18 Costs]]-Table2[[#This Row],[Tier 1 Eligibility]])</f>
        <v>2.5442914681338354E-2</v>
      </c>
    </row>
    <row r="70" spans="1:12" x14ac:dyDescent="0.35">
      <c r="A70" s="5">
        <v>4620</v>
      </c>
      <c r="B70" s="5" t="s">
        <v>68</v>
      </c>
      <c r="C70" s="5" t="s">
        <v>13</v>
      </c>
      <c r="D70" s="6">
        <v>2205656</v>
      </c>
      <c r="E70" s="6">
        <v>2317773</v>
      </c>
      <c r="F70" s="6">
        <v>112117</v>
      </c>
      <c r="G70" s="6">
        <v>56058.5</v>
      </c>
      <c r="H70" s="6">
        <v>57557.5</v>
      </c>
      <c r="I70" s="8">
        <v>113616</v>
      </c>
      <c r="J70" s="18">
        <f>Table2[[#This Row],[Total Eligibility]]/Table2[[#This Row],[Increase]]</f>
        <v>1.0133699617364003</v>
      </c>
      <c r="K70" s="18">
        <f>Table2[[#This Row],[Total Eligibility]]/Table2[[#This Row],[2017-18 Costs]]</f>
        <v>4.9019468256813761E-2</v>
      </c>
      <c r="L70" s="18">
        <f>Table2[[#This Row],[Tier 2 Eligibility]]/(Table2[[#This Row],[2017-18 Costs]]-Table2[[#This Row],[Tier 1 Eligibility]])</f>
        <v>2.5448614314494602E-2</v>
      </c>
    </row>
    <row r="71" spans="1:12" x14ac:dyDescent="0.35">
      <c r="A71" s="5">
        <v>4753</v>
      </c>
      <c r="B71" s="5" t="s">
        <v>35</v>
      </c>
      <c r="C71" s="5" t="s">
        <v>13</v>
      </c>
      <c r="D71" s="6">
        <v>55422</v>
      </c>
      <c r="E71" s="6">
        <v>58698</v>
      </c>
      <c r="F71" s="6">
        <v>3276</v>
      </c>
      <c r="G71" s="6">
        <v>1638</v>
      </c>
      <c r="H71" s="6">
        <v>1452</v>
      </c>
      <c r="I71" s="8">
        <v>3090</v>
      </c>
      <c r="J71" s="18">
        <f>Table2[[#This Row],[Total Eligibility]]/Table2[[#This Row],[Increase]]</f>
        <v>0.9432234432234432</v>
      </c>
      <c r="K71" s="18">
        <f>Table2[[#This Row],[Total Eligibility]]/Table2[[#This Row],[2017-18 Costs]]</f>
        <v>5.2642338750894406E-2</v>
      </c>
      <c r="L71" s="18">
        <f>Table2[[#This Row],[Tier 2 Eligibility]]/(Table2[[#This Row],[2017-18 Costs]]-Table2[[#This Row],[Tier 1 Eligibility]])</f>
        <v>2.5446898002103049E-2</v>
      </c>
    </row>
    <row r="72" spans="1:12" x14ac:dyDescent="0.35">
      <c r="A72" s="5">
        <v>4760</v>
      </c>
      <c r="B72" s="5" t="s">
        <v>69</v>
      </c>
      <c r="C72" s="5" t="s">
        <v>13</v>
      </c>
      <c r="D72" s="6">
        <v>0</v>
      </c>
      <c r="E72" s="6">
        <v>26416</v>
      </c>
      <c r="F72" s="6">
        <v>26416</v>
      </c>
      <c r="G72" s="6">
        <v>13208</v>
      </c>
      <c r="H72" s="6">
        <v>336</v>
      </c>
      <c r="I72" s="8">
        <v>13544</v>
      </c>
      <c r="J72" s="18">
        <f>Table2[[#This Row],[Total Eligibility]]/Table2[[#This Row],[Increase]]</f>
        <v>0.51271956390066631</v>
      </c>
      <c r="K72" s="18">
        <f>Table2[[#This Row],[Total Eligibility]]/Table2[[#This Row],[2017-18 Costs]]</f>
        <v>0.51271956390066631</v>
      </c>
      <c r="L72" s="18">
        <f>Table2[[#This Row],[Tier 2 Eligibility]]/(Table2[[#This Row],[2017-18 Costs]]-Table2[[#This Row],[Tier 1 Eligibility]])</f>
        <v>2.5439127801332527E-2</v>
      </c>
    </row>
    <row r="73" spans="1:12" x14ac:dyDescent="0.35">
      <c r="A73" s="5">
        <v>5026</v>
      </c>
      <c r="B73" s="5" t="s">
        <v>100</v>
      </c>
      <c r="C73" s="5" t="s">
        <v>13</v>
      </c>
      <c r="D73" s="6">
        <v>107049</v>
      </c>
      <c r="E73" s="6">
        <v>109528</v>
      </c>
      <c r="F73" s="6">
        <v>2479</v>
      </c>
      <c r="G73" s="6">
        <v>1239.5</v>
      </c>
      <c r="H73" s="6">
        <v>2755.5</v>
      </c>
      <c r="I73" s="8">
        <v>3995</v>
      </c>
      <c r="J73" s="18">
        <f>Table2[[#This Row],[Total Eligibility]]/Table2[[#This Row],[Increase]]</f>
        <v>1.6115369100443728</v>
      </c>
      <c r="K73" s="18">
        <f>Table2[[#This Row],[Total Eligibility]]/Table2[[#This Row],[2017-18 Costs]]</f>
        <v>3.6474691403111534E-2</v>
      </c>
      <c r="L73" s="18">
        <f>Table2[[#This Row],[Tier 2 Eligibility]]/(Table2[[#This Row],[2017-18 Costs]]-Table2[[#This Row],[Tier 1 Eligibility]])</f>
        <v>2.5445915309566573E-2</v>
      </c>
    </row>
    <row r="74" spans="1:12" x14ac:dyDescent="0.35">
      <c r="A74" s="5">
        <v>5068</v>
      </c>
      <c r="B74" s="5" t="s">
        <v>70</v>
      </c>
      <c r="C74" s="5" t="s">
        <v>13</v>
      </c>
      <c r="D74" s="6">
        <v>0</v>
      </c>
      <c r="E74" s="6">
        <v>61323</v>
      </c>
      <c r="F74" s="6">
        <v>61323</v>
      </c>
      <c r="G74" s="6">
        <v>30661.5</v>
      </c>
      <c r="H74" s="6">
        <v>780.5</v>
      </c>
      <c r="I74" s="8">
        <v>31442</v>
      </c>
      <c r="J74" s="18">
        <f>Table2[[#This Row],[Total Eligibility]]/Table2[[#This Row],[Increase]]</f>
        <v>0.5127276878169692</v>
      </c>
      <c r="K74" s="18">
        <f>Table2[[#This Row],[Total Eligibility]]/Table2[[#This Row],[2017-18 Costs]]</f>
        <v>0.5127276878169692</v>
      </c>
      <c r="L74" s="18">
        <f>Table2[[#This Row],[Tier 2 Eligibility]]/(Table2[[#This Row],[2017-18 Costs]]-Table2[[#This Row],[Tier 1 Eligibility]])</f>
        <v>2.5455375633938328E-2</v>
      </c>
    </row>
    <row r="75" spans="1:12" x14ac:dyDescent="0.35">
      <c r="A75" s="5">
        <v>5100</v>
      </c>
      <c r="B75" s="5" t="s">
        <v>71</v>
      </c>
      <c r="C75" s="5" t="s">
        <v>13</v>
      </c>
      <c r="D75" s="6">
        <v>81195</v>
      </c>
      <c r="E75" s="6">
        <v>82691</v>
      </c>
      <c r="F75" s="6">
        <v>1496</v>
      </c>
      <c r="G75" s="6">
        <v>748</v>
      </c>
      <c r="H75" s="6">
        <v>2085</v>
      </c>
      <c r="I75" s="8">
        <v>2833</v>
      </c>
      <c r="J75" s="18">
        <f>Table2[[#This Row],[Total Eligibility]]/Table2[[#This Row],[Increase]]</f>
        <v>1.893716577540107</v>
      </c>
      <c r="K75" s="18">
        <f>Table2[[#This Row],[Total Eligibility]]/Table2[[#This Row],[2017-18 Costs]]</f>
        <v>3.4260076670979911E-2</v>
      </c>
      <c r="L75" s="18">
        <f>Table2[[#This Row],[Tier 2 Eligibility]]/(Table2[[#This Row],[2017-18 Costs]]-Table2[[#This Row],[Tier 1 Eligibility]])</f>
        <v>2.5444516310118008E-2</v>
      </c>
    </row>
    <row r="76" spans="1:12" x14ac:dyDescent="0.35">
      <c r="A76" s="5">
        <v>5130</v>
      </c>
      <c r="B76" s="5" t="s">
        <v>36</v>
      </c>
      <c r="C76" s="5" t="s">
        <v>13</v>
      </c>
      <c r="D76" s="6">
        <v>11450</v>
      </c>
      <c r="E76" s="6">
        <v>15398</v>
      </c>
      <c r="F76" s="6">
        <v>3948</v>
      </c>
      <c r="G76" s="6">
        <v>1974</v>
      </c>
      <c r="H76" s="6">
        <v>342</v>
      </c>
      <c r="I76" s="8">
        <v>2316</v>
      </c>
      <c r="J76" s="18">
        <f>Table2[[#This Row],[Total Eligibility]]/Table2[[#This Row],[Increase]]</f>
        <v>0.58662613981762923</v>
      </c>
      <c r="K76" s="18">
        <f>Table2[[#This Row],[Total Eligibility]]/Table2[[#This Row],[2017-18 Costs]]</f>
        <v>0.15040914404468111</v>
      </c>
      <c r="L76" s="18">
        <f>Table2[[#This Row],[Tier 2 Eligibility]]/(Table2[[#This Row],[2017-18 Costs]]-Table2[[#This Row],[Tier 1 Eligibility]])</f>
        <v>2.5476758045292015E-2</v>
      </c>
    </row>
    <row r="77" spans="1:12" x14ac:dyDescent="0.35">
      <c r="A77" s="5">
        <v>5138</v>
      </c>
      <c r="B77" s="5" t="s">
        <v>72</v>
      </c>
      <c r="C77" s="5" t="s">
        <v>13</v>
      </c>
      <c r="D77" s="6">
        <v>0</v>
      </c>
      <c r="E77" s="6">
        <v>59631</v>
      </c>
      <c r="F77" s="6">
        <v>59631</v>
      </c>
      <c r="G77" s="6">
        <v>29815.5</v>
      </c>
      <c r="H77" s="6">
        <v>758.5</v>
      </c>
      <c r="I77" s="8">
        <v>30574</v>
      </c>
      <c r="J77" s="18">
        <f>Table2[[#This Row],[Total Eligibility]]/Table2[[#This Row],[Increase]]</f>
        <v>0.51271989401485807</v>
      </c>
      <c r="K77" s="18">
        <f>Table2[[#This Row],[Total Eligibility]]/Table2[[#This Row],[2017-18 Costs]]</f>
        <v>0.51271989401485807</v>
      </c>
      <c r="L77" s="18">
        <f>Table2[[#This Row],[Tier 2 Eligibility]]/(Table2[[#This Row],[2017-18 Costs]]-Table2[[#This Row],[Tier 1 Eligibility]])</f>
        <v>2.5439788029716089E-2</v>
      </c>
    </row>
    <row r="78" spans="1:12" x14ac:dyDescent="0.35">
      <c r="A78" s="5">
        <v>5271</v>
      </c>
      <c r="B78" s="5" t="s">
        <v>73</v>
      </c>
      <c r="C78" s="5" t="s">
        <v>13</v>
      </c>
      <c r="D78" s="6">
        <v>435235</v>
      </c>
      <c r="E78" s="6">
        <v>440330</v>
      </c>
      <c r="F78" s="6">
        <v>5095</v>
      </c>
      <c r="G78" s="6">
        <v>2547.5</v>
      </c>
      <c r="H78" s="6">
        <v>11140.5</v>
      </c>
      <c r="I78" s="8">
        <v>13688</v>
      </c>
      <c r="J78" s="18">
        <f>Table2[[#This Row],[Total Eligibility]]/Table2[[#This Row],[Increase]]</f>
        <v>2.6865554465161923</v>
      </c>
      <c r="K78" s="18">
        <f>Table2[[#This Row],[Total Eligibility]]/Table2[[#This Row],[2017-18 Costs]]</f>
        <v>3.1085776576658414E-2</v>
      </c>
      <c r="L78" s="18">
        <f>Table2[[#This Row],[Tier 2 Eligibility]]/(Table2[[#This Row],[2017-18 Costs]]-Table2[[#This Row],[Tier 1 Eligibility]])</f>
        <v>2.5447568141714207E-2</v>
      </c>
    </row>
    <row r="79" spans="1:12" x14ac:dyDescent="0.35">
      <c r="A79" s="5">
        <v>5439</v>
      </c>
      <c r="B79" s="5" t="s">
        <v>37</v>
      </c>
      <c r="C79" s="5" t="s">
        <v>13</v>
      </c>
      <c r="D79" s="6">
        <v>285751</v>
      </c>
      <c r="E79" s="6">
        <v>288216</v>
      </c>
      <c r="F79" s="6">
        <v>2465</v>
      </c>
      <c r="G79" s="6">
        <v>1232.5</v>
      </c>
      <c r="H79" s="6">
        <v>7303.5</v>
      </c>
      <c r="I79" s="8">
        <v>8536</v>
      </c>
      <c r="J79" s="18">
        <f>Table2[[#This Row],[Total Eligibility]]/Table2[[#This Row],[Increase]]</f>
        <v>3.4628803245436104</v>
      </c>
      <c r="K79" s="18">
        <f>Table2[[#This Row],[Total Eligibility]]/Table2[[#This Row],[2017-18 Costs]]</f>
        <v>2.9616676381602688E-2</v>
      </c>
      <c r="L79" s="18">
        <f>Table2[[#This Row],[Tier 2 Eligibility]]/(Table2[[#This Row],[2017-18 Costs]]-Table2[[#This Row],[Tier 1 Eligibility]])</f>
        <v>2.5449198298856904E-2</v>
      </c>
    </row>
    <row r="80" spans="1:12" x14ac:dyDescent="0.35">
      <c r="A80" s="5">
        <v>5474</v>
      </c>
      <c r="B80" s="5" t="s">
        <v>74</v>
      </c>
      <c r="C80" s="5" t="s">
        <v>13</v>
      </c>
      <c r="D80" s="6">
        <v>55517</v>
      </c>
      <c r="E80" s="6">
        <v>75616</v>
      </c>
      <c r="F80" s="6">
        <v>20099</v>
      </c>
      <c r="G80" s="6">
        <v>10049.5</v>
      </c>
      <c r="H80" s="6">
        <v>1668.5</v>
      </c>
      <c r="I80" s="8">
        <v>11718</v>
      </c>
      <c r="J80" s="18">
        <f>Table2[[#This Row],[Total Eligibility]]/Table2[[#This Row],[Increase]]</f>
        <v>0.58301408030250257</v>
      </c>
      <c r="K80" s="18">
        <f>Table2[[#This Row],[Total Eligibility]]/Table2[[#This Row],[2017-18 Costs]]</f>
        <v>0.15496720270842149</v>
      </c>
      <c r="L80" s="18">
        <f>Table2[[#This Row],[Tier 2 Eligibility]]/(Table2[[#This Row],[2017-18 Costs]]-Table2[[#This Row],[Tier 1 Eligibility]])</f>
        <v>2.5447446485629095E-2</v>
      </c>
    </row>
    <row r="81" spans="1:12" x14ac:dyDescent="0.35">
      <c r="A81" s="5">
        <v>5621</v>
      </c>
      <c r="B81" s="5" t="s">
        <v>75</v>
      </c>
      <c r="C81" s="5" t="s">
        <v>13</v>
      </c>
      <c r="D81" s="6">
        <v>153865</v>
      </c>
      <c r="E81" s="6">
        <v>210069</v>
      </c>
      <c r="F81" s="6">
        <v>56204</v>
      </c>
      <c r="G81" s="6">
        <v>28102</v>
      </c>
      <c r="H81" s="6">
        <v>4631</v>
      </c>
      <c r="I81" s="8">
        <v>32733</v>
      </c>
      <c r="J81" s="18">
        <f>Table2[[#This Row],[Total Eligibility]]/Table2[[#This Row],[Increase]]</f>
        <v>0.5823962707280621</v>
      </c>
      <c r="K81" s="18">
        <f>Table2[[#This Row],[Total Eligibility]]/Table2[[#This Row],[2017-18 Costs]]</f>
        <v>0.15582023049569427</v>
      </c>
      <c r="L81" s="18">
        <f>Table2[[#This Row],[Tier 2 Eligibility]]/(Table2[[#This Row],[2017-18 Costs]]-Table2[[#This Row],[Tier 1 Eligibility]])</f>
        <v>2.544966944555881E-2</v>
      </c>
    </row>
    <row r="82" spans="1:12" x14ac:dyDescent="0.35">
      <c r="A82" s="5">
        <v>238</v>
      </c>
      <c r="B82" s="5" t="s">
        <v>76</v>
      </c>
      <c r="C82" s="5" t="s">
        <v>13</v>
      </c>
      <c r="D82" s="6">
        <v>43838</v>
      </c>
      <c r="E82" s="6">
        <v>64947</v>
      </c>
      <c r="F82" s="6">
        <v>21109</v>
      </c>
      <c r="G82" s="6">
        <v>10554.5</v>
      </c>
      <c r="H82" s="6">
        <v>1384.5</v>
      </c>
      <c r="I82" s="8">
        <v>11939</v>
      </c>
      <c r="J82" s="18">
        <f>Table2[[#This Row],[Total Eligibility]]/Table2[[#This Row],[Increase]]</f>
        <v>0.56558813776114458</v>
      </c>
      <c r="K82" s="18">
        <f>Table2[[#This Row],[Total Eligibility]]/Table2[[#This Row],[2017-18 Costs]]</f>
        <v>0.18382681263183825</v>
      </c>
      <c r="L82" s="18">
        <f>Table2[[#This Row],[Tier 2 Eligibility]]/(Table2[[#This Row],[2017-18 Costs]]-Table2[[#This Row],[Tier 1 Eligibility]])</f>
        <v>2.5453876913177367E-2</v>
      </c>
    </row>
    <row r="83" spans="1:12" x14ac:dyDescent="0.35">
      <c r="A83" s="5">
        <v>5091</v>
      </c>
      <c r="B83" s="5" t="s">
        <v>77</v>
      </c>
      <c r="C83" s="5" t="s">
        <v>13</v>
      </c>
      <c r="D83" s="6">
        <v>445095</v>
      </c>
      <c r="E83" s="6">
        <v>457237</v>
      </c>
      <c r="F83" s="6">
        <v>12142</v>
      </c>
      <c r="G83" s="6">
        <v>6071</v>
      </c>
      <c r="H83" s="6">
        <v>11481</v>
      </c>
      <c r="I83" s="8">
        <v>17552</v>
      </c>
      <c r="J83" s="18">
        <f>Table2[[#This Row],[Total Eligibility]]/Table2[[#This Row],[Increase]]</f>
        <v>1.4455608631197496</v>
      </c>
      <c r="K83" s="18">
        <f>Table2[[#This Row],[Total Eligibility]]/Table2[[#This Row],[2017-18 Costs]]</f>
        <v>3.8387094657693931E-2</v>
      </c>
      <c r="L83" s="18">
        <f>Table2[[#This Row],[Tier 2 Eligibility]]/(Table2[[#This Row],[2017-18 Costs]]-Table2[[#This Row],[Tier 1 Eligibility]])</f>
        <v>2.5447396302026304E-2</v>
      </c>
    </row>
    <row r="84" spans="1:12" x14ac:dyDescent="0.35">
      <c r="A84" s="5">
        <v>6113</v>
      </c>
      <c r="B84" s="5" t="s">
        <v>103</v>
      </c>
      <c r="C84" s="5" t="s">
        <v>13</v>
      </c>
      <c r="D84" s="6">
        <v>13576</v>
      </c>
      <c r="E84" s="6">
        <v>17122</v>
      </c>
      <c r="F84" s="6">
        <v>3546</v>
      </c>
      <c r="G84" s="6">
        <v>1773</v>
      </c>
      <c r="H84" s="6">
        <v>391</v>
      </c>
      <c r="I84" s="8">
        <v>2164</v>
      </c>
      <c r="J84" s="18">
        <f>Table2[[#This Row],[Total Eligibility]]/Table2[[#This Row],[Increase]]</f>
        <v>0.61026508742244778</v>
      </c>
      <c r="K84" s="18">
        <f>Table2[[#This Row],[Total Eligibility]]/Table2[[#This Row],[2017-18 Costs]]</f>
        <v>0.12638710431024414</v>
      </c>
      <c r="L84" s="18">
        <f>Table2[[#This Row],[Tier 2 Eligibility]]/(Table2[[#This Row],[2017-18 Costs]]-Table2[[#This Row],[Tier 1 Eligibility]])</f>
        <v>2.5473972245748908E-2</v>
      </c>
    </row>
    <row r="85" spans="1:12" x14ac:dyDescent="0.35">
      <c r="A85" s="5">
        <v>6125</v>
      </c>
      <c r="B85" s="5" t="s">
        <v>78</v>
      </c>
      <c r="C85" s="5" t="s">
        <v>13</v>
      </c>
      <c r="D85" s="6">
        <v>226797</v>
      </c>
      <c r="E85" s="6">
        <v>289930</v>
      </c>
      <c r="F85" s="6">
        <v>63133</v>
      </c>
      <c r="G85" s="6">
        <v>31566.5</v>
      </c>
      <c r="H85" s="6">
        <v>6574.5</v>
      </c>
      <c r="I85" s="8">
        <v>38141</v>
      </c>
      <c r="J85" s="18">
        <f>Table2[[#This Row],[Total Eligibility]]/Table2[[#This Row],[Increase]]</f>
        <v>0.60413729745141209</v>
      </c>
      <c r="K85" s="18">
        <f>Table2[[#This Row],[Total Eligibility]]/Table2[[#This Row],[2017-18 Costs]]</f>
        <v>0.13155244369330529</v>
      </c>
      <c r="L85" s="18">
        <f>Table2[[#This Row],[Tier 2 Eligibility]]/(Table2[[#This Row],[2017-18 Costs]]-Table2[[#This Row],[Tier 1 Eligibility]])</f>
        <v>2.544670590079481E-2</v>
      </c>
    </row>
    <row r="86" spans="1:12" x14ac:dyDescent="0.35">
      <c r="A86" s="5">
        <v>6174</v>
      </c>
      <c r="B86" s="5" t="s">
        <v>38</v>
      </c>
      <c r="C86" s="5" t="s">
        <v>13</v>
      </c>
      <c r="D86" s="6">
        <v>1067754</v>
      </c>
      <c r="E86" s="6">
        <v>1139273</v>
      </c>
      <c r="F86" s="6">
        <v>71519</v>
      </c>
      <c r="G86" s="6">
        <v>35759.5</v>
      </c>
      <c r="H86" s="6">
        <v>28082.5</v>
      </c>
      <c r="I86" s="8">
        <v>63842</v>
      </c>
      <c r="J86" s="18">
        <f>Table2[[#This Row],[Total Eligibility]]/Table2[[#This Row],[Increase]]</f>
        <v>0.89265789510479732</v>
      </c>
      <c r="K86" s="18">
        <f>Table2[[#This Row],[Total Eligibility]]/Table2[[#This Row],[2017-18 Costs]]</f>
        <v>5.6037490575129932E-2</v>
      </c>
      <c r="L86" s="18">
        <f>Table2[[#This Row],[Tier 2 Eligibility]]/(Table2[[#This Row],[2017-18 Costs]]-Table2[[#This Row],[Tier 1 Eligibility]])</f>
        <v>2.5448261394174155E-2</v>
      </c>
    </row>
    <row r="87" spans="1:12" x14ac:dyDescent="0.35">
      <c r="A87" s="5">
        <v>6181</v>
      </c>
      <c r="B87" s="5" t="s">
        <v>79</v>
      </c>
      <c r="C87" s="5" t="s">
        <v>13</v>
      </c>
      <c r="D87" s="6">
        <v>243525</v>
      </c>
      <c r="E87" s="6">
        <v>337464</v>
      </c>
      <c r="F87" s="6">
        <v>93939</v>
      </c>
      <c r="G87" s="6">
        <v>46969.5</v>
      </c>
      <c r="H87" s="6">
        <v>7392.5</v>
      </c>
      <c r="I87" s="8">
        <v>54362</v>
      </c>
      <c r="J87" s="18">
        <f>Table2[[#This Row],[Total Eligibility]]/Table2[[#This Row],[Increase]]</f>
        <v>0.57869468484867836</v>
      </c>
      <c r="K87" s="18">
        <f>Table2[[#This Row],[Total Eligibility]]/Table2[[#This Row],[2017-18 Costs]]</f>
        <v>0.16108977550197948</v>
      </c>
      <c r="L87" s="18">
        <f>Table2[[#This Row],[Tier 2 Eligibility]]/(Table2[[#This Row],[2017-18 Costs]]-Table2[[#This Row],[Tier 1 Eligibility]])</f>
        <v>2.5447986106449518E-2</v>
      </c>
    </row>
    <row r="88" spans="1:12" x14ac:dyDescent="0.35">
      <c r="A88" s="5">
        <v>6195</v>
      </c>
      <c r="B88" s="5" t="s">
        <v>39</v>
      </c>
      <c r="C88" s="5" t="s">
        <v>13</v>
      </c>
      <c r="D88" s="6">
        <v>89793</v>
      </c>
      <c r="E88" s="6">
        <v>172074</v>
      </c>
      <c r="F88" s="6">
        <v>82281</v>
      </c>
      <c r="G88" s="6">
        <v>41140.5</v>
      </c>
      <c r="H88" s="6">
        <v>3332.5</v>
      </c>
      <c r="I88" s="8">
        <v>44473</v>
      </c>
      <c r="J88" s="18">
        <f>Table2[[#This Row],[Total Eligibility]]/Table2[[#This Row],[Increase]]</f>
        <v>0.54050145234015146</v>
      </c>
      <c r="K88" s="18">
        <f>Table2[[#This Row],[Total Eligibility]]/Table2[[#This Row],[2017-18 Costs]]</f>
        <v>0.25845275869683976</v>
      </c>
      <c r="L88" s="18">
        <f>Table2[[#This Row],[Tier 2 Eligibility]]/(Table2[[#This Row],[2017-18 Costs]]-Table2[[#This Row],[Tier 1 Eligibility]])</f>
        <v>2.545185151240897E-2</v>
      </c>
    </row>
    <row r="89" spans="1:12" x14ac:dyDescent="0.35">
      <c r="A89" s="5">
        <v>6223</v>
      </c>
      <c r="B89" s="5" t="s">
        <v>80</v>
      </c>
      <c r="C89" s="5" t="s">
        <v>13</v>
      </c>
      <c r="D89" s="6">
        <v>567699</v>
      </c>
      <c r="E89" s="6">
        <v>582187</v>
      </c>
      <c r="F89" s="6">
        <v>14488</v>
      </c>
      <c r="G89" s="6">
        <v>7244</v>
      </c>
      <c r="H89" s="6">
        <v>14631</v>
      </c>
      <c r="I89" s="8">
        <v>21875</v>
      </c>
      <c r="J89" s="18">
        <f>Table2[[#This Row],[Total Eligibility]]/Table2[[#This Row],[Increase]]</f>
        <v>1.5098702374378796</v>
      </c>
      <c r="K89" s="18">
        <f>Table2[[#This Row],[Total Eligibility]]/Table2[[#This Row],[2017-18 Costs]]</f>
        <v>3.7573837959281126E-2</v>
      </c>
      <c r="L89" s="18">
        <f>Table2[[#This Row],[Tier 2 Eligibility]]/(Table2[[#This Row],[2017-18 Costs]]-Table2[[#This Row],[Tier 1 Eligibility]])</f>
        <v>2.5447740036838435E-2</v>
      </c>
    </row>
    <row r="90" spans="1:12" x14ac:dyDescent="0.35">
      <c r="A90" s="5">
        <v>6230</v>
      </c>
      <c r="B90" s="5" t="s">
        <v>40</v>
      </c>
      <c r="C90" s="5" t="s">
        <v>13</v>
      </c>
      <c r="D90" s="6">
        <v>23232</v>
      </c>
      <c r="E90" s="6">
        <v>38430</v>
      </c>
      <c r="F90" s="6">
        <v>15198</v>
      </c>
      <c r="G90" s="6">
        <v>7599</v>
      </c>
      <c r="H90" s="6">
        <v>785</v>
      </c>
      <c r="I90" s="8">
        <v>8384</v>
      </c>
      <c r="J90" s="18">
        <f>Table2[[#This Row],[Total Eligibility]]/Table2[[#This Row],[Increase]]</f>
        <v>0.55165153309646009</v>
      </c>
      <c r="K90" s="18">
        <f>Table2[[#This Row],[Total Eligibility]]/Table2[[#This Row],[2017-18 Costs]]</f>
        <v>0.21816289357272964</v>
      </c>
      <c r="L90" s="18">
        <f>Table2[[#This Row],[Tier 2 Eligibility]]/(Table2[[#This Row],[2017-18 Costs]]-Table2[[#This Row],[Tier 1 Eligibility]])</f>
        <v>2.5461386267068859E-2</v>
      </c>
    </row>
    <row r="91" spans="1:12" x14ac:dyDescent="0.35">
      <c r="A91" s="5">
        <v>6244</v>
      </c>
      <c r="B91" s="5" t="s">
        <v>81</v>
      </c>
      <c r="C91" s="5" t="s">
        <v>13</v>
      </c>
      <c r="D91" s="6">
        <v>476027</v>
      </c>
      <c r="E91" s="6">
        <v>531459</v>
      </c>
      <c r="F91" s="6">
        <v>55432</v>
      </c>
      <c r="G91" s="6">
        <v>27716</v>
      </c>
      <c r="H91" s="6">
        <v>12819</v>
      </c>
      <c r="I91" s="8">
        <v>40535</v>
      </c>
      <c r="J91" s="18">
        <f>Table2[[#This Row],[Total Eligibility]]/Table2[[#This Row],[Increase]]</f>
        <v>0.73125631404243041</v>
      </c>
      <c r="K91" s="18">
        <f>Table2[[#This Row],[Total Eligibility]]/Table2[[#This Row],[2017-18 Costs]]</f>
        <v>7.6271170494807694E-2</v>
      </c>
      <c r="L91" s="18">
        <f>Table2[[#This Row],[Tier 2 Eligibility]]/(Table2[[#This Row],[2017-18 Costs]]-Table2[[#This Row],[Tier 1 Eligibility]])</f>
        <v>2.5447500014888543E-2</v>
      </c>
    </row>
    <row r="92" spans="1:12" x14ac:dyDescent="0.35">
      <c r="A92" s="5">
        <v>6300</v>
      </c>
      <c r="B92" s="5" t="s">
        <v>104</v>
      </c>
      <c r="C92" s="5" t="s">
        <v>13</v>
      </c>
      <c r="D92" s="6">
        <v>238685</v>
      </c>
      <c r="E92" s="6">
        <v>436683</v>
      </c>
      <c r="F92" s="6">
        <v>197998</v>
      </c>
      <c r="G92" s="6">
        <v>98999</v>
      </c>
      <c r="H92" s="6">
        <v>8594</v>
      </c>
      <c r="I92" s="8">
        <v>107593</v>
      </c>
      <c r="J92" s="18">
        <f>Table2[[#This Row],[Total Eligibility]]/Table2[[#This Row],[Increase]]</f>
        <v>0.54340447883311949</v>
      </c>
      <c r="K92" s="18">
        <f>Table2[[#This Row],[Total Eligibility]]/Table2[[#This Row],[2017-18 Costs]]</f>
        <v>0.24638696720504347</v>
      </c>
      <c r="L92" s="18">
        <f>Table2[[#This Row],[Tier 2 Eligibility]]/(Table2[[#This Row],[2017-18 Costs]]-Table2[[#This Row],[Tier 1 Eligibility]])</f>
        <v>2.5449828834057876E-2</v>
      </c>
    </row>
    <row r="93" spans="1:12" x14ac:dyDescent="0.35">
      <c r="A93" s="5">
        <v>6470</v>
      </c>
      <c r="B93" s="5" t="s">
        <v>82</v>
      </c>
      <c r="C93" s="5" t="s">
        <v>13</v>
      </c>
      <c r="D93" s="6">
        <v>98225</v>
      </c>
      <c r="E93" s="6">
        <v>210682</v>
      </c>
      <c r="F93" s="6">
        <v>112457</v>
      </c>
      <c r="G93" s="6">
        <v>56228.5</v>
      </c>
      <c r="H93" s="6">
        <v>3930.5</v>
      </c>
      <c r="I93" s="8">
        <v>60159</v>
      </c>
      <c r="J93" s="18">
        <f>Table2[[#This Row],[Total Eligibility]]/Table2[[#This Row],[Increase]]</f>
        <v>0.53495113687898488</v>
      </c>
      <c r="K93" s="18">
        <f>Table2[[#This Row],[Total Eligibility]]/Table2[[#This Row],[2017-18 Costs]]</f>
        <v>0.28554409014533755</v>
      </c>
      <c r="L93" s="18">
        <f>Table2[[#This Row],[Tier 2 Eligibility]]/(Table2[[#This Row],[2017-18 Costs]]-Table2[[#This Row],[Tier 1 Eligibility]])</f>
        <v>2.5447788492976849E-2</v>
      </c>
    </row>
    <row r="94" spans="1:12" x14ac:dyDescent="0.35">
      <c r="A94" s="5">
        <v>6685</v>
      </c>
      <c r="B94" s="5" t="s">
        <v>41</v>
      </c>
      <c r="C94" s="5" t="s">
        <v>13</v>
      </c>
      <c r="D94" s="6">
        <v>205009</v>
      </c>
      <c r="E94" s="6">
        <v>216719</v>
      </c>
      <c r="F94" s="6">
        <v>11710</v>
      </c>
      <c r="G94" s="6">
        <v>5855</v>
      </c>
      <c r="H94" s="6">
        <v>5366</v>
      </c>
      <c r="I94" s="8">
        <v>11221</v>
      </c>
      <c r="J94" s="18">
        <f>Table2[[#This Row],[Total Eligibility]]/Table2[[#This Row],[Increase]]</f>
        <v>0.95824081981212639</v>
      </c>
      <c r="K94" s="18">
        <f>Table2[[#This Row],[Total Eligibility]]/Table2[[#This Row],[2017-18 Costs]]</f>
        <v>5.1776724698803518E-2</v>
      </c>
      <c r="L94" s="18">
        <f>Table2[[#This Row],[Tier 2 Eligibility]]/(Table2[[#This Row],[2017-18 Costs]]-Table2[[#This Row],[Tier 1 Eligibility]])</f>
        <v>2.5447681918203201E-2</v>
      </c>
    </row>
    <row r="95" spans="1:12" s="3" customFormat="1" x14ac:dyDescent="0.35">
      <c r="C95" s="12" t="s">
        <v>16</v>
      </c>
      <c r="D95" s="13">
        <f>SUM(D6:D94)</f>
        <v>41228853</v>
      </c>
      <c r="E95" s="13">
        <f t="shared" ref="E95:H95" si="0">SUM(E6:E94)</f>
        <v>45033607</v>
      </c>
      <c r="F95" s="13">
        <f t="shared" si="0"/>
        <v>3804754</v>
      </c>
      <c r="G95" s="13">
        <f t="shared" si="0"/>
        <v>1902377</v>
      </c>
      <c r="H95" s="13">
        <f t="shared" si="0"/>
        <v>1097623</v>
      </c>
      <c r="I95" s="14">
        <f>SUM(I6:I94)</f>
        <v>3000000</v>
      </c>
      <c r="J95" s="19">
        <f>Table2[[#This Row],[Total Eligibility]]/Table2[[#This Row],[Increase]]</f>
        <v>0.78848724516749313</v>
      </c>
      <c r="K95" s="19">
        <f>Table2[[#This Row],[Total Eligibility]]/Table2[[#This Row],[2017-18 Costs]]</f>
        <v>6.6616915673665664E-2</v>
      </c>
      <c r="L95" s="19">
        <f>Table2[[#This Row],[Tier 2 Eligibility]]/(Table2[[#This Row],[2017-18 Costs]]-Table2[[#This Row],[Tier 1 Eligibility]])</f>
        <v>2.5448451157085016E-2</v>
      </c>
    </row>
  </sheetData>
  <sortState ref="A6:I94">
    <sortCondition ref="C6:C94"/>
    <sortCondition ref="B6:B94"/>
  </sortState>
  <pageMargins left="0.7" right="0.7" top="0.75" bottom="0.75" header="0.3" footer="0.3"/>
  <pageSetup scale="4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Bush, Daniel P.   DPI</dc:creator>
  <cp:lastModifiedBy>Incitti, Julie M.   DPI</cp:lastModifiedBy>
  <cp:lastPrinted>2019-06-03T16:11:34Z</cp:lastPrinted>
  <dcterms:created xsi:type="dcterms:W3CDTF">2019-04-30T21:17:27Z</dcterms:created>
  <dcterms:modified xsi:type="dcterms:W3CDTF">2020-06-04T15:38:26Z</dcterms:modified>
</cp:coreProperties>
</file>